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defaultThemeVersion="124226"/>
  <mc:AlternateContent xmlns:mc="http://schemas.openxmlformats.org/markup-compatibility/2006">
    <mc:Choice Requires="x15">
      <x15ac:absPath xmlns:x15ac="http://schemas.microsoft.com/office/spreadsheetml/2010/11/ac" url="\\Dswibns003\windat\Strom\BK8-Kraftwerksthemen\0010_übergreifende ÜNB_Themen\00_Sonstiges\EHB 2024\"/>
    </mc:Choice>
  </mc:AlternateContent>
  <xr:revisionPtr revIDLastSave="0" documentId="13_ncr:1_{238E779E-0B20-43FC-BF35-8E14EEBF2EA5}" xr6:coauthVersionLast="47" xr6:coauthVersionMax="47" xr10:uidLastSave="{00000000-0000-0000-0000-000000000000}"/>
  <bookViews>
    <workbookView xWindow="28680" yWindow="-120" windowWidth="29040" windowHeight="15240" tabRatio="840" activeTab="1" xr2:uid="{00000000-000D-0000-FFFF-FFFF00000000}"/>
  </bookViews>
  <sheets>
    <sheet name="Hinweise" sheetId="1" r:id="rId1"/>
    <sheet name="Kostenübersicht" sheetId="5" r:id="rId2"/>
    <sheet name="N_1" sheetId="11" r:id="rId3"/>
    <sheet name="N_2" sheetId="2" r:id="rId4"/>
    <sheet name="N_3" sheetId="12" r:id="rId5"/>
    <sheet name="N_4" sheetId="52" r:id="rId6"/>
    <sheet name="P_1" sheetId="35" r:id="rId7"/>
    <sheet name="P_2" sheetId="53" r:id="rId8"/>
    <sheet name="P_3" sheetId="40" r:id="rId9"/>
    <sheet name="P_4" sheetId="37" r:id="rId10"/>
    <sheet name="P_5" sheetId="38" r:id="rId11"/>
    <sheet name="K_1" sheetId="19" r:id="rId12"/>
    <sheet name="K_2" sheetId="42" r:id="rId13"/>
    <sheet name="S_1" sheetId="20" r:id="rId14"/>
    <sheet name="S_2" sheetId="44" r:id="rId15"/>
    <sheet name="B_1" sheetId="41" r:id="rId16"/>
    <sheet name="B_2" sheetId="33" r:id="rId17"/>
    <sheet name="G_1" sheetId="45" r:id="rId18"/>
    <sheet name="G_2" sheetId="48" r:id="rId19"/>
    <sheet name="+" sheetId="6" state="veryHidden" r:id="rId20"/>
  </sheets>
  <externalReferences>
    <externalReference r:id="rId21"/>
  </externalReferences>
  <definedNames>
    <definedName name="_xlnm.Print_Area" localSheetId="2">N_1!$A$1:$D$46</definedName>
    <definedName name="_xlnm.Print_Area" localSheetId="3">N_2!$A$1:$F$48</definedName>
    <definedName name="_xlnm.Print_Area" localSheetId="6">P_1!$A$1:$D$42</definedName>
    <definedName name="_xlnm.Print_Area" localSheetId="7">P_2!$A$1:$D$42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9" l="1"/>
  <c r="B227" i="48"/>
  <c r="B212" i="48"/>
  <c r="B197" i="48"/>
  <c r="B182" i="48"/>
  <c r="B167" i="48"/>
  <c r="B152" i="48"/>
  <c r="B137" i="48"/>
  <c r="B122" i="48"/>
  <c r="B107" i="48"/>
  <c r="B92" i="48"/>
  <c r="B77" i="48"/>
  <c r="B62" i="48"/>
  <c r="B47" i="48"/>
  <c r="B32" i="48"/>
  <c r="B17" i="48"/>
  <c r="C18" i="2"/>
  <c r="C19" i="2"/>
  <c r="C20" i="2"/>
  <c r="C15" i="2"/>
  <c r="C221" i="2"/>
  <c r="C257" i="2"/>
  <c r="B7" i="44"/>
  <c r="B6" i="44"/>
  <c r="B5" i="44"/>
  <c r="B4" i="44" l="1"/>
  <c r="B48" i="53" l="1"/>
  <c r="B82" i="53"/>
  <c r="B65" i="53"/>
  <c r="B31" i="53"/>
  <c r="B14" i="53"/>
  <c r="A1462" i="52"/>
  <c r="A1358" i="52"/>
  <c r="A1254" i="52"/>
  <c r="A1150" i="52"/>
  <c r="A1046" i="52"/>
  <c r="A942" i="52"/>
  <c r="A838" i="52"/>
  <c r="A734" i="52"/>
  <c r="A630" i="52"/>
  <c r="A526" i="52"/>
  <c r="A422" i="52"/>
  <c r="A318" i="52"/>
  <c r="A214" i="52"/>
  <c r="A110" i="52"/>
  <c r="A6" i="52"/>
  <c r="B6" i="12" l="1"/>
  <c r="C15" i="11"/>
  <c r="K9" i="5"/>
  <c r="B10" i="42"/>
  <c r="B9" i="42"/>
  <c r="B7" i="42"/>
  <c r="B8" i="42"/>
  <c r="B6" i="42"/>
  <c r="B4" i="42" l="1"/>
  <c r="C14" i="48"/>
  <c r="C9" i="45"/>
  <c r="B7" i="33"/>
  <c r="E181" i="38"/>
  <c r="E137" i="38"/>
  <c r="E5" i="38"/>
  <c r="F181" i="40"/>
  <c r="E181" i="40"/>
  <c r="C85" i="53" s="1"/>
  <c r="E137" i="40"/>
  <c r="C68" i="53" s="1"/>
  <c r="B446" i="12"/>
  <c r="B402" i="12"/>
  <c r="B270" i="12"/>
  <c r="B226" i="12"/>
  <c r="B138" i="12"/>
  <c r="C299" i="2"/>
  <c r="Q36" i="5" l="1"/>
  <c r="Q35" i="5"/>
  <c r="Q34" i="5"/>
  <c r="R31" i="5"/>
  <c r="C8" i="48"/>
  <c r="R25" i="5" s="1"/>
  <c r="C9" i="48"/>
  <c r="R26" i="5" s="1"/>
  <c r="C11" i="48"/>
  <c r="R28" i="5" s="1"/>
  <c r="C12" i="48"/>
  <c r="R29" i="5" s="1"/>
  <c r="C13" i="48"/>
  <c r="R30" i="5" s="1"/>
  <c r="C7" i="48"/>
  <c r="R24" i="5" s="1"/>
  <c r="C5" i="48"/>
  <c r="R32" i="5" l="1"/>
  <c r="R36" i="5" s="1"/>
  <c r="R13" i="5"/>
  <c r="C5" i="45"/>
  <c r="C12" i="45"/>
  <c r="R16" i="5" s="1"/>
  <c r="C13" i="45"/>
  <c r="R17" i="5" s="1"/>
  <c r="C14" i="45"/>
  <c r="R18" i="5" s="1"/>
  <c r="C11" i="45"/>
  <c r="R15" i="5" s="1"/>
  <c r="C8" i="45"/>
  <c r="R12" i="5" s="1"/>
  <c r="C7" i="45"/>
  <c r="R11" i="5" s="1"/>
  <c r="B8" i="33"/>
  <c r="B6" i="33" s="1"/>
  <c r="B8" i="41"/>
  <c r="B7" i="41"/>
  <c r="C90" i="53"/>
  <c r="C73" i="53"/>
  <c r="A180" i="38"/>
  <c r="A136" i="38"/>
  <c r="A92" i="38"/>
  <c r="A48" i="38"/>
  <c r="A4" i="38"/>
  <c r="A180" i="37"/>
  <c r="A136" i="37"/>
  <c r="A92" i="37"/>
  <c r="A48" i="37"/>
  <c r="A4" i="37"/>
  <c r="A181" i="40"/>
  <c r="A180" i="40"/>
  <c r="A137" i="40"/>
  <c r="A136" i="40"/>
  <c r="A93" i="40"/>
  <c r="A92" i="40"/>
  <c r="A49" i="40"/>
  <c r="A48" i="40"/>
  <c r="A5" i="40"/>
  <c r="A4" i="40"/>
  <c r="B6" i="41" l="1"/>
  <c r="R19" i="5"/>
  <c r="R35" i="5" s="1"/>
  <c r="R37" i="5" s="1"/>
  <c r="C82" i="35"/>
  <c r="C65" i="35"/>
  <c r="C48" i="35"/>
  <c r="C31" i="35"/>
  <c r="C14" i="35"/>
  <c r="D1463" i="52"/>
  <c r="D1359" i="52"/>
  <c r="D1255" i="52"/>
  <c r="D1151" i="52"/>
  <c r="D1047" i="52"/>
  <c r="C1047" i="52"/>
  <c r="D943" i="52"/>
  <c r="D839" i="52"/>
  <c r="D735" i="52"/>
  <c r="D631" i="52"/>
  <c r="D527" i="52"/>
  <c r="D423" i="52"/>
  <c r="D319" i="52"/>
  <c r="D215" i="52"/>
  <c r="D111" i="52"/>
  <c r="D7" i="52"/>
  <c r="B490" i="12"/>
  <c r="C295" i="2" l="1"/>
  <c r="C6" i="2" s="1"/>
  <c r="C208" i="2"/>
  <c r="C1463" i="52"/>
  <c r="C280" i="2" s="1"/>
  <c r="C1359" i="52"/>
  <c r="C262" i="2" s="1"/>
  <c r="C1255" i="52"/>
  <c r="C244" i="2" s="1"/>
  <c r="C1151" i="52"/>
  <c r="C226" i="2" s="1"/>
  <c r="C943" i="52"/>
  <c r="C190" i="2" s="1"/>
  <c r="C839" i="52"/>
  <c r="C172" i="2" s="1"/>
  <c r="C735" i="52"/>
  <c r="C154" i="2" s="1"/>
  <c r="C631" i="52"/>
  <c r="C136" i="2" s="1"/>
  <c r="C527" i="52"/>
  <c r="C118" i="2" s="1"/>
  <c r="C423" i="52"/>
  <c r="C100" i="2" s="1"/>
  <c r="C319" i="52"/>
  <c r="C82" i="2" s="1"/>
  <c r="C215" i="52"/>
  <c r="C64" i="2" s="1"/>
  <c r="C111" i="52"/>
  <c r="C46" i="2" s="1"/>
  <c r="C7" i="52"/>
  <c r="C28" i="2" s="1"/>
  <c r="C17" i="2" l="1"/>
  <c r="E21" i="5"/>
  <c r="C12" i="53"/>
  <c r="F28" i="5" s="1"/>
  <c r="C11" i="53"/>
  <c r="F27" i="5" s="1"/>
  <c r="C7" i="53"/>
  <c r="F23" i="5" s="1"/>
  <c r="C5" i="53"/>
  <c r="C39" i="11"/>
  <c r="C73" i="11"/>
  <c r="C228" i="48"/>
  <c r="C213" i="48"/>
  <c r="C198" i="48"/>
  <c r="C183" i="48"/>
  <c r="C168" i="48"/>
  <c r="C153" i="48"/>
  <c r="C138" i="48"/>
  <c r="C123" i="48"/>
  <c r="C108" i="48"/>
  <c r="C93" i="48"/>
  <c r="C78" i="48"/>
  <c r="C63" i="48"/>
  <c r="C48" i="48"/>
  <c r="C33" i="48"/>
  <c r="C18" i="48"/>
  <c r="C4" i="48"/>
  <c r="C228" i="45"/>
  <c r="C213" i="45"/>
  <c r="C198" i="45"/>
  <c r="C183" i="45"/>
  <c r="C168" i="45"/>
  <c r="C153" i="45"/>
  <c r="C138" i="45"/>
  <c r="C123" i="45"/>
  <c r="C108" i="45"/>
  <c r="C93" i="45"/>
  <c r="C78" i="45"/>
  <c r="C63" i="45"/>
  <c r="C48" i="45"/>
  <c r="C33" i="45"/>
  <c r="C18" i="45"/>
  <c r="C4" i="45"/>
  <c r="O26" i="5"/>
  <c r="O25" i="5"/>
  <c r="O13" i="5"/>
  <c r="O12" i="5"/>
  <c r="L23" i="5"/>
  <c r="L24" i="5"/>
  <c r="L25" i="5"/>
  <c r="K23" i="5"/>
  <c r="K24" i="5"/>
  <c r="K25" i="5"/>
  <c r="K22" i="5"/>
  <c r="K36" i="5" s="1"/>
  <c r="K21" i="5"/>
  <c r="L10" i="5"/>
  <c r="L11" i="5"/>
  <c r="L12" i="5"/>
  <c r="K10" i="5"/>
  <c r="K11" i="5"/>
  <c r="K12" i="5"/>
  <c r="K35" i="5"/>
  <c r="B4" i="20"/>
  <c r="L9" i="5" s="1"/>
  <c r="L35" i="5" s="1"/>
  <c r="H23" i="5"/>
  <c r="I23" i="5"/>
  <c r="H24" i="5"/>
  <c r="I24" i="5"/>
  <c r="H25" i="5"/>
  <c r="I25" i="5"/>
  <c r="H26" i="5"/>
  <c r="I26" i="5"/>
  <c r="H27" i="5"/>
  <c r="I27" i="5"/>
  <c r="H22" i="5"/>
  <c r="I10" i="5"/>
  <c r="I11" i="5"/>
  <c r="I12" i="5"/>
  <c r="I13" i="5"/>
  <c r="I14" i="5"/>
  <c r="I9" i="5"/>
  <c r="H14" i="5"/>
  <c r="H10" i="5"/>
  <c r="H11" i="5"/>
  <c r="H12" i="5"/>
  <c r="H13" i="5"/>
  <c r="H9" i="5"/>
  <c r="H21" i="5"/>
  <c r="H8" i="5"/>
  <c r="O24" i="5" l="1"/>
  <c r="O11" i="5"/>
  <c r="C30" i="5"/>
  <c r="C26" i="5" l="1"/>
  <c r="C27" i="5"/>
  <c r="C28" i="5"/>
  <c r="C23" i="5"/>
  <c r="C281" i="11" l="1"/>
  <c r="C18" i="5" s="1"/>
  <c r="C279" i="11"/>
  <c r="C14" i="11"/>
  <c r="C107" i="11"/>
  <c r="C260" i="11"/>
  <c r="C243" i="11"/>
  <c r="C226" i="11"/>
  <c r="C209" i="11"/>
  <c r="C192" i="11"/>
  <c r="C175" i="11"/>
  <c r="C158" i="11"/>
  <c r="C141" i="11"/>
  <c r="C124" i="11"/>
  <c r="C90" i="11"/>
  <c r="C56" i="11"/>
  <c r="C5" i="11" l="1"/>
  <c r="C22" i="11"/>
  <c r="B30" i="44" l="1"/>
  <c r="B31" i="44" s="1"/>
  <c r="B32" i="44" s="1"/>
  <c r="B33" i="44" s="1"/>
  <c r="B34" i="44" s="1"/>
  <c r="B35" i="44" s="1"/>
  <c r="B36" i="44" s="1"/>
  <c r="B37" i="44" s="1"/>
  <c r="L22" i="5"/>
  <c r="L36" i="5" s="1"/>
  <c r="I22" i="5" l="1"/>
  <c r="I36" i="5" s="1"/>
  <c r="C8" i="35"/>
  <c r="F11" i="5" s="1"/>
  <c r="A622" i="12"/>
  <c r="A578" i="12"/>
  <c r="A534" i="12"/>
  <c r="A490" i="12"/>
  <c r="A446" i="12"/>
  <c r="E6" i="12"/>
  <c r="E622" i="12" l="1"/>
  <c r="D622" i="12"/>
  <c r="C622" i="12"/>
  <c r="B622" i="12"/>
  <c r="E578" i="12"/>
  <c r="D578" i="12"/>
  <c r="C578" i="12"/>
  <c r="B578" i="12"/>
  <c r="E534" i="12"/>
  <c r="D534" i="12"/>
  <c r="C534" i="12"/>
  <c r="B534" i="12"/>
  <c r="E490" i="12"/>
  <c r="D490" i="12"/>
  <c r="C490" i="12"/>
  <c r="C228" i="2" s="1"/>
  <c r="C220" i="2" s="1"/>
  <c r="E446" i="12"/>
  <c r="D446" i="12"/>
  <c r="C446" i="12"/>
  <c r="C210" i="2" s="1"/>
  <c r="C202" i="2" s="1"/>
  <c r="A1285" i="12"/>
  <c r="A1241" i="12"/>
  <c r="A1197" i="12"/>
  <c r="A1153" i="12"/>
  <c r="A1109" i="12"/>
  <c r="E1285" i="12"/>
  <c r="D1285" i="12"/>
  <c r="C1285" i="12"/>
  <c r="B1285" i="12"/>
  <c r="C371" i="2" s="1"/>
  <c r="E1241" i="12"/>
  <c r="D1241" i="12"/>
  <c r="C1241" i="12"/>
  <c r="B1241" i="12"/>
  <c r="C366" i="2" s="1"/>
  <c r="E1197" i="12"/>
  <c r="D1197" i="12"/>
  <c r="C1197" i="12"/>
  <c r="B1197" i="12"/>
  <c r="E1153" i="12"/>
  <c r="D1153" i="12"/>
  <c r="C1153" i="12"/>
  <c r="B1153" i="12"/>
  <c r="C356" i="2" s="1"/>
  <c r="E1109" i="12"/>
  <c r="D1109" i="12"/>
  <c r="C1109" i="12"/>
  <c r="B1109" i="12"/>
  <c r="C351" i="2" s="1"/>
  <c r="C361" i="2" l="1"/>
  <c r="C363" i="2"/>
  <c r="C353" i="2"/>
  <c r="C282" i="2"/>
  <c r="C274" i="2" s="1"/>
  <c r="C264" i="2"/>
  <c r="C256" i="2" s="1"/>
  <c r="C246" i="2"/>
  <c r="C238" i="2" s="1"/>
  <c r="C368" i="2"/>
  <c r="C348" i="2"/>
  <c r="C280" i="11"/>
  <c r="C16" i="11"/>
  <c r="C7" i="11" s="1"/>
  <c r="C17" i="11"/>
  <c r="C8" i="11" s="1"/>
  <c r="C18" i="11"/>
  <c r="C19" i="11"/>
  <c r="C20" i="11"/>
  <c r="C15" i="5" s="1"/>
  <c r="C10" i="5"/>
  <c r="C369" i="2"/>
  <c r="B368" i="2"/>
  <c r="A1284" i="12" s="1"/>
  <c r="C364" i="2"/>
  <c r="B363" i="2"/>
  <c r="A1240" i="12" s="1"/>
  <c r="C358" i="2"/>
  <c r="C359" i="2"/>
  <c r="B358" i="2"/>
  <c r="A1196" i="12" s="1"/>
  <c r="C354" i="2"/>
  <c r="B353" i="2"/>
  <c r="A1152" i="12" s="1"/>
  <c r="C349" i="2"/>
  <c r="B348" i="2"/>
  <c r="A1108" i="12" s="1"/>
  <c r="B274" i="2"/>
  <c r="C275" i="2"/>
  <c r="B256" i="2"/>
  <c r="B238" i="2"/>
  <c r="B220" i="2"/>
  <c r="B202" i="2"/>
  <c r="C239" i="2"/>
  <c r="C203" i="2"/>
  <c r="C12" i="5" l="1"/>
  <c r="C6" i="11"/>
  <c r="C17" i="5"/>
  <c r="C16" i="5" s="1"/>
  <c r="C278" i="11"/>
  <c r="C10" i="11"/>
  <c r="C14" i="5"/>
  <c r="C9" i="11"/>
  <c r="C13" i="5"/>
  <c r="C11" i="11"/>
  <c r="C13" i="11"/>
  <c r="C11" i="5"/>
  <c r="A445" i="12"/>
  <c r="A577" i="12"/>
  <c r="A621" i="12"/>
  <c r="A489" i="12"/>
  <c r="A533" i="12"/>
  <c r="C353" i="11"/>
  <c r="C348" i="11"/>
  <c r="C343" i="11"/>
  <c r="C338" i="11"/>
  <c r="C333" i="11"/>
  <c r="C283" i="11"/>
  <c r="C288" i="11"/>
  <c r="C293" i="11"/>
  <c r="C298" i="11"/>
  <c r="C303" i="11"/>
  <c r="C308" i="11"/>
  <c r="C313" i="11"/>
  <c r="C318" i="11"/>
  <c r="C323" i="11"/>
  <c r="C328" i="11"/>
  <c r="C9" i="5" l="1"/>
  <c r="C19" i="5" s="1"/>
  <c r="C35" i="5" s="1"/>
  <c r="N21" i="5"/>
  <c r="N36" i="5" s="1"/>
  <c r="E36" i="5"/>
  <c r="N8" i="5"/>
  <c r="N35" i="5" s="1"/>
  <c r="K8" i="5"/>
  <c r="E8" i="5"/>
  <c r="E35" i="5" s="1"/>
  <c r="B21" i="5"/>
  <c r="B36" i="5" s="1"/>
  <c r="B8" i="5"/>
  <c r="B35" i="5" s="1"/>
  <c r="G291" i="42" l="1"/>
  <c r="G270" i="42"/>
  <c r="G249" i="42"/>
  <c r="G228" i="42"/>
  <c r="G207" i="42"/>
  <c r="G186" i="42"/>
  <c r="G165" i="42"/>
  <c r="G144" i="42"/>
  <c r="G123" i="42"/>
  <c r="G102" i="42"/>
  <c r="G81" i="42"/>
  <c r="G60" i="42"/>
  <c r="G39" i="42"/>
  <c r="G18" i="42"/>
  <c r="H291" i="42" l="1"/>
  <c r="F291" i="42"/>
  <c r="E291" i="42"/>
  <c r="H270" i="42"/>
  <c r="F270" i="42"/>
  <c r="E270" i="42"/>
  <c r="H249" i="42"/>
  <c r="F249" i="42"/>
  <c r="E249" i="42"/>
  <c r="H228" i="42"/>
  <c r="F228" i="42"/>
  <c r="E228" i="42"/>
  <c r="H207" i="42"/>
  <c r="F207" i="42"/>
  <c r="E207" i="42"/>
  <c r="H186" i="42"/>
  <c r="F186" i="42"/>
  <c r="E186" i="42"/>
  <c r="H165" i="42"/>
  <c r="E165" i="42"/>
  <c r="H18" i="42"/>
  <c r="E18" i="42"/>
  <c r="C63" i="6"/>
  <c r="C62" i="6"/>
  <c r="C61" i="6"/>
  <c r="C60" i="6"/>
  <c r="C59" i="6"/>
  <c r="C58" i="6"/>
  <c r="C57" i="6"/>
  <c r="C56" i="6"/>
  <c r="C55" i="6"/>
  <c r="C54" i="6"/>
  <c r="C53" i="6"/>
  <c r="C52" i="6"/>
  <c r="C51" i="6"/>
  <c r="C50" i="6"/>
  <c r="C49" i="6"/>
  <c r="C48" i="6"/>
  <c r="C47" i="6"/>
  <c r="C46" i="6"/>
  <c r="C45" i="6"/>
  <c r="C44" i="6"/>
  <c r="C43" i="6"/>
  <c r="C42" i="6"/>
  <c r="C41" i="6"/>
  <c r="C40" i="6"/>
  <c r="H144" i="42"/>
  <c r="H123" i="42"/>
  <c r="H102" i="42"/>
  <c r="H81" i="42"/>
  <c r="H60" i="42"/>
  <c r="H39" i="42"/>
  <c r="I207" i="42" l="1"/>
  <c r="I249" i="42"/>
  <c r="F165" i="42"/>
  <c r="I165" i="42" s="1"/>
  <c r="F18" i="42"/>
  <c r="I18" i="42" s="1"/>
  <c r="I270" i="42"/>
  <c r="I228" i="42"/>
  <c r="I291" i="42"/>
  <c r="I186" i="42"/>
  <c r="H115" i="6"/>
  <c r="F144" i="42" l="1"/>
  <c r="E144" i="42"/>
  <c r="F123" i="42"/>
  <c r="E123" i="42"/>
  <c r="F102" i="42"/>
  <c r="E102" i="42"/>
  <c r="F81" i="42"/>
  <c r="F60" i="42"/>
  <c r="E81" i="42"/>
  <c r="E60" i="42"/>
  <c r="F39" i="42"/>
  <c r="E39" i="42"/>
  <c r="B18" i="42" l="1"/>
  <c r="A669" i="12" l="1"/>
  <c r="B669" i="12"/>
  <c r="C669" i="12"/>
  <c r="D669" i="12"/>
  <c r="E669" i="12"/>
  <c r="A713" i="12"/>
  <c r="B713" i="12"/>
  <c r="C713" i="12"/>
  <c r="D713" i="12"/>
  <c r="E713" i="12"/>
  <c r="A757" i="12"/>
  <c r="B757" i="12"/>
  <c r="C757" i="12"/>
  <c r="D757" i="12"/>
  <c r="E757" i="12"/>
  <c r="A801" i="12"/>
  <c r="B801" i="12"/>
  <c r="C801" i="12"/>
  <c r="D801" i="12"/>
  <c r="E801" i="12"/>
  <c r="A845" i="12"/>
  <c r="B845" i="12"/>
  <c r="C845" i="12"/>
  <c r="D845" i="12"/>
  <c r="E845" i="12"/>
  <c r="A889" i="12"/>
  <c r="B889" i="12"/>
  <c r="C889" i="12"/>
  <c r="D889" i="12"/>
  <c r="E889" i="12"/>
  <c r="A933" i="12"/>
  <c r="B933" i="12"/>
  <c r="C933" i="12"/>
  <c r="D933" i="12"/>
  <c r="E933" i="12"/>
  <c r="A977" i="12"/>
  <c r="B977" i="12"/>
  <c r="C977" i="12"/>
  <c r="D977" i="12"/>
  <c r="E977" i="12"/>
  <c r="A1021" i="12"/>
  <c r="B1021" i="12"/>
  <c r="C341" i="2" s="1"/>
  <c r="C1021" i="12"/>
  <c r="D1021" i="12"/>
  <c r="E1021" i="12"/>
  <c r="A1065" i="12"/>
  <c r="B1065" i="12"/>
  <c r="C1065" i="12"/>
  <c r="D1065" i="12"/>
  <c r="E1065" i="12"/>
  <c r="C346" i="2" l="1"/>
  <c r="C336" i="2"/>
  <c r="C331" i="2"/>
  <c r="C326" i="2"/>
  <c r="C316" i="2"/>
  <c r="C311" i="2"/>
  <c r="C306" i="2"/>
  <c r="C301" i="2"/>
  <c r="C321" i="2"/>
  <c r="I144" i="42"/>
  <c r="I123" i="42"/>
  <c r="I102" i="42"/>
  <c r="I81" i="42"/>
  <c r="I60" i="42"/>
  <c r="I39" i="42"/>
  <c r="B39" i="42"/>
  <c r="B60" i="42" s="1"/>
  <c r="B81" i="42" s="1"/>
  <c r="B102" i="42" s="1"/>
  <c r="B123" i="42" s="1"/>
  <c r="B144" i="42" s="1"/>
  <c r="B165" i="42" s="1"/>
  <c r="B186" i="42" s="1"/>
  <c r="B207" i="42" s="1"/>
  <c r="B228" i="42" s="1"/>
  <c r="B249" i="42" s="1"/>
  <c r="B270" i="42" s="1"/>
  <c r="B291" i="42" s="1"/>
  <c r="C12" i="35" l="1"/>
  <c r="F15" i="5" s="1"/>
  <c r="C11" i="35"/>
  <c r="F14" i="5" s="1"/>
  <c r="C10" i="35"/>
  <c r="F13" i="5" s="1"/>
  <c r="C9" i="35"/>
  <c r="F12" i="5" s="1"/>
  <c r="C7" i="35"/>
  <c r="F10" i="5" s="1"/>
  <c r="C6" i="35"/>
  <c r="F9" i="5" s="1"/>
  <c r="C5" i="35"/>
  <c r="C4" i="35" l="1"/>
  <c r="F32" i="41"/>
  <c r="L32" i="41" s="1"/>
  <c r="F11" i="41"/>
  <c r="L11" i="41" s="1"/>
  <c r="B11" i="41"/>
  <c r="B32" i="41" s="1"/>
  <c r="B5" i="41" l="1"/>
  <c r="B4" i="41" s="1"/>
  <c r="O10" i="5"/>
  <c r="C304" i="2" l="1"/>
  <c r="B34" i="5"/>
  <c r="E34" i="5"/>
  <c r="H34" i="5"/>
  <c r="N34" i="5"/>
  <c r="K34" i="5"/>
  <c r="F137" i="40" l="1"/>
  <c r="F93" i="40"/>
  <c r="E93" i="40"/>
  <c r="C51" i="53" s="1"/>
  <c r="F49" i="40"/>
  <c r="E49" i="40"/>
  <c r="C34" i="53" s="1"/>
  <c r="F5" i="40"/>
  <c r="E5" i="40"/>
  <c r="C17" i="53" l="1"/>
  <c r="C6" i="53" s="1"/>
  <c r="F22" i="5" s="1"/>
  <c r="B12" i="33"/>
  <c r="C185" i="2" l="1"/>
  <c r="C167" i="2"/>
  <c r="C149" i="2"/>
  <c r="C131" i="2"/>
  <c r="C113" i="2"/>
  <c r="C95" i="2"/>
  <c r="C77" i="2"/>
  <c r="C59" i="2"/>
  <c r="C41" i="2"/>
  <c r="C23" i="2"/>
  <c r="C344" i="2"/>
  <c r="C339" i="2"/>
  <c r="C334" i="2"/>
  <c r="C329" i="2"/>
  <c r="C324" i="2"/>
  <c r="C319" i="2"/>
  <c r="C314" i="2"/>
  <c r="C309" i="2"/>
  <c r="B343" i="2"/>
  <c r="A1064" i="12" s="1"/>
  <c r="B338" i="2"/>
  <c r="A1020" i="12" s="1"/>
  <c r="B333" i="2"/>
  <c r="A976" i="12" s="1"/>
  <c r="B328" i="2"/>
  <c r="A932" i="12" s="1"/>
  <c r="B323" i="2"/>
  <c r="A888" i="12" s="1"/>
  <c r="B318" i="2"/>
  <c r="A844" i="12" s="1"/>
  <c r="B313" i="2"/>
  <c r="A800" i="12" s="1"/>
  <c r="B308" i="2"/>
  <c r="A756" i="12" s="1"/>
  <c r="B303" i="2"/>
  <c r="A712" i="12" s="1"/>
  <c r="B298" i="2"/>
  <c r="A668" i="12" s="1"/>
  <c r="C14" i="2" l="1"/>
  <c r="C294" i="2"/>
  <c r="G1" i="1"/>
  <c r="F181" i="38" l="1"/>
  <c r="A181" i="38"/>
  <c r="F137" i="38"/>
  <c r="A137" i="38"/>
  <c r="F93" i="38"/>
  <c r="E93" i="38"/>
  <c r="C56" i="53" s="1"/>
  <c r="A93" i="38"/>
  <c r="F49" i="38"/>
  <c r="E49" i="38"/>
  <c r="C39" i="53" s="1"/>
  <c r="A49" i="38"/>
  <c r="F5" i="38"/>
  <c r="C22" i="53"/>
  <c r="A5" i="38"/>
  <c r="E181" i="37"/>
  <c r="D181" i="37"/>
  <c r="C181" i="37"/>
  <c r="B181" i="37"/>
  <c r="A181" i="37"/>
  <c r="E137" i="37"/>
  <c r="D137" i="37"/>
  <c r="C137" i="37"/>
  <c r="B137" i="37"/>
  <c r="A137" i="37"/>
  <c r="E93" i="37"/>
  <c r="D93" i="37"/>
  <c r="C93" i="37"/>
  <c r="B93" i="37"/>
  <c r="A93" i="37"/>
  <c r="E49" i="37"/>
  <c r="D49" i="37"/>
  <c r="C49" i="37"/>
  <c r="B49" i="37"/>
  <c r="C37" i="53" s="1"/>
  <c r="A49" i="37"/>
  <c r="E5" i="37"/>
  <c r="D5" i="37"/>
  <c r="C5" i="37"/>
  <c r="B5" i="37"/>
  <c r="A5" i="37"/>
  <c r="C88" i="53" l="1"/>
  <c r="C82" i="53" s="1"/>
  <c r="C71" i="53"/>
  <c r="C65" i="53" s="1"/>
  <c r="C54" i="53"/>
  <c r="C20" i="53"/>
  <c r="C48" i="53"/>
  <c r="C31" i="53"/>
  <c r="C10" i="53"/>
  <c r="F26" i="5" s="1"/>
  <c r="C9" i="53"/>
  <c r="F25" i="5" s="1"/>
  <c r="C8" i="53" l="1"/>
  <c r="F24" i="5" s="1"/>
  <c r="F29" i="5" s="1"/>
  <c r="F36" i="5" s="1"/>
  <c r="C14" i="53"/>
  <c r="F16" i="5"/>
  <c r="F35" i="5" s="1"/>
  <c r="B184" i="2"/>
  <c r="B166" i="2"/>
  <c r="B148" i="2"/>
  <c r="B130" i="2"/>
  <c r="B112" i="2"/>
  <c r="B94" i="2"/>
  <c r="B76" i="2"/>
  <c r="B58" i="2"/>
  <c r="B40" i="2"/>
  <c r="B22" i="2"/>
  <c r="F33" i="33"/>
  <c r="L33" i="33" s="1"/>
  <c r="F12" i="33"/>
  <c r="L12" i="33" s="1"/>
  <c r="C4" i="53" l="1"/>
  <c r="O23" i="5"/>
  <c r="O27" i="5" s="1"/>
  <c r="O36" i="5" s="1"/>
  <c r="B5" i="33"/>
  <c r="B4" i="33" s="1"/>
  <c r="F37" i="5"/>
  <c r="O14" i="5" l="1"/>
  <c r="O35" i="5" s="1"/>
  <c r="B33" i="33" l="1"/>
  <c r="O37" i="5"/>
  <c r="H36" i="5" l="1"/>
  <c r="H35" i="5"/>
  <c r="I35" i="5"/>
  <c r="L37" i="5" l="1"/>
  <c r="I37" i="5" l="1"/>
  <c r="H116" i="6" l="1"/>
  <c r="F89" i="6" l="1"/>
  <c r="H1" i="1" l="1"/>
  <c r="E402" i="12" l="1"/>
  <c r="J38" i="2" l="1"/>
  <c r="J34" i="2"/>
  <c r="J32" i="2"/>
  <c r="J24" i="2"/>
  <c r="J200" i="2"/>
  <c r="J182" i="2"/>
  <c r="J164" i="2"/>
  <c r="J146" i="2"/>
  <c r="J128" i="2"/>
  <c r="J110" i="2"/>
  <c r="J92" i="2"/>
  <c r="J74" i="2"/>
  <c r="J56" i="2"/>
  <c r="C5" i="2" l="1"/>
  <c r="C9" i="2"/>
  <c r="C10" i="2"/>
  <c r="C11" i="2"/>
  <c r="J118" i="2" l="1"/>
  <c r="D402" i="12"/>
  <c r="C402" i="12"/>
  <c r="C192" i="2" s="1"/>
  <c r="C184" i="2" s="1"/>
  <c r="E358" i="12"/>
  <c r="D358" i="12"/>
  <c r="C358" i="12"/>
  <c r="C174" i="2" s="1"/>
  <c r="C166" i="2" s="1"/>
  <c r="B358" i="12"/>
  <c r="E314" i="12"/>
  <c r="D314" i="12"/>
  <c r="C314" i="12"/>
  <c r="B314" i="12"/>
  <c r="E270" i="12"/>
  <c r="D270" i="12"/>
  <c r="C270" i="12"/>
  <c r="C138" i="2" s="1"/>
  <c r="C130" i="2" s="1"/>
  <c r="E226" i="12"/>
  <c r="D226" i="12"/>
  <c r="C226" i="12"/>
  <c r="C120" i="2" s="1"/>
  <c r="C112" i="2" s="1"/>
  <c r="E182" i="12"/>
  <c r="D182" i="12"/>
  <c r="C182" i="12"/>
  <c r="B182" i="12"/>
  <c r="E138" i="12"/>
  <c r="D138" i="12"/>
  <c r="C138" i="12"/>
  <c r="C84" i="2" s="1"/>
  <c r="C76" i="2" s="1"/>
  <c r="E94" i="12"/>
  <c r="D94" i="12"/>
  <c r="C94" i="12"/>
  <c r="B94" i="12"/>
  <c r="E50" i="12"/>
  <c r="D50" i="12"/>
  <c r="C50" i="12"/>
  <c r="B50" i="12"/>
  <c r="D6" i="12"/>
  <c r="C6" i="12"/>
  <c r="C30" i="2" s="1"/>
  <c r="C22" i="2" s="1"/>
  <c r="C156" i="2" l="1"/>
  <c r="C148" i="2" s="1"/>
  <c r="C102" i="2"/>
  <c r="C94" i="2" s="1"/>
  <c r="C66" i="2"/>
  <c r="C58" i="2" s="1"/>
  <c r="C48" i="2"/>
  <c r="C40" i="2" s="1"/>
  <c r="C16" i="2"/>
  <c r="C13" i="2" s="1"/>
  <c r="J30" i="2"/>
  <c r="J120" i="2" l="1"/>
  <c r="C8" i="2"/>
  <c r="C296" i="2" l="1"/>
  <c r="C31" i="5" s="1"/>
  <c r="C25" i="5"/>
  <c r="C298" i="2"/>
  <c r="C293" i="2" l="1"/>
  <c r="C4" i="11" l="1"/>
  <c r="J28" i="2"/>
  <c r="J22" i="2" s="1"/>
  <c r="K22" i="2" s="1"/>
  <c r="C303" i="2"/>
  <c r="C24" i="5" l="1"/>
  <c r="C22" i="5" s="1"/>
  <c r="C7" i="2"/>
  <c r="C4" i="2"/>
  <c r="L22" i="2"/>
  <c r="J196" i="2"/>
  <c r="J194" i="2"/>
  <c r="J186" i="2"/>
  <c r="J178" i="2"/>
  <c r="J176" i="2"/>
  <c r="J168" i="2"/>
  <c r="J160" i="2"/>
  <c r="J158" i="2"/>
  <c r="J150" i="2"/>
  <c r="J142" i="2"/>
  <c r="J140" i="2"/>
  <c r="J132" i="2"/>
  <c r="J124" i="2"/>
  <c r="J122" i="2"/>
  <c r="J114" i="2"/>
  <c r="J106" i="2"/>
  <c r="J104" i="2"/>
  <c r="J96" i="2"/>
  <c r="J88" i="2"/>
  <c r="J86" i="2"/>
  <c r="J78" i="2"/>
  <c r="J70" i="2"/>
  <c r="J68" i="2"/>
  <c r="J60" i="2"/>
  <c r="J52" i="2"/>
  <c r="J50" i="2"/>
  <c r="J42" i="2"/>
  <c r="J172" i="2"/>
  <c r="K14" i="2"/>
  <c r="K5" i="2" s="1"/>
  <c r="A402" i="12"/>
  <c r="A401" i="12"/>
  <c r="A358" i="12"/>
  <c r="A357" i="12"/>
  <c r="A314" i="12"/>
  <c r="A313" i="12"/>
  <c r="A270" i="12"/>
  <c r="A269" i="12"/>
  <c r="A226" i="12"/>
  <c r="A225" i="12"/>
  <c r="A182" i="12"/>
  <c r="A181" i="12"/>
  <c r="A138" i="12"/>
  <c r="A137" i="12"/>
  <c r="A94" i="12"/>
  <c r="A93" i="12"/>
  <c r="A50" i="12"/>
  <c r="A49" i="12"/>
  <c r="A6" i="12"/>
  <c r="A5" i="12"/>
  <c r="C343" i="2"/>
  <c r="C338" i="2"/>
  <c r="C333" i="2"/>
  <c r="C328" i="2"/>
  <c r="C323" i="2"/>
  <c r="C318" i="2"/>
  <c r="C313" i="2"/>
  <c r="C308" i="2" l="1"/>
  <c r="J46" i="2"/>
  <c r="J64" i="2"/>
  <c r="J82" i="2"/>
  <c r="J100" i="2"/>
  <c r="J136" i="2"/>
  <c r="J154" i="2"/>
  <c r="J190" i="2"/>
  <c r="L14" i="2"/>
  <c r="L5" i="2" l="1"/>
  <c r="K20" i="2" l="1"/>
  <c r="L20" i="2" l="1"/>
  <c r="K11" i="2"/>
  <c r="L11" i="2" l="1"/>
  <c r="K19" i="2" l="1"/>
  <c r="K10" i="2" s="1"/>
  <c r="K18" i="2"/>
  <c r="K9" i="2" s="1"/>
  <c r="L18" i="2" l="1"/>
  <c r="L9" i="2"/>
  <c r="L19" i="2"/>
  <c r="L10" i="2"/>
  <c r="C29" i="5"/>
  <c r="K15" i="2"/>
  <c r="K6" i="2" s="1"/>
  <c r="C32" i="5" l="1"/>
  <c r="C36" i="5" s="1"/>
  <c r="C37" i="5" s="1"/>
  <c r="K16" i="2"/>
  <c r="K7" i="2" s="1"/>
  <c r="L15" i="2" l="1"/>
  <c r="L16" i="2" l="1"/>
  <c r="L6" i="2" l="1"/>
  <c r="L7" i="2" l="1"/>
  <c r="J48" i="2" l="1"/>
  <c r="J40" i="2" s="1"/>
  <c r="K40" i="2" s="1"/>
  <c r="L40" i="2" l="1"/>
  <c r="J66" i="2" l="1"/>
  <c r="J84" i="2" l="1"/>
  <c r="J76" i="2" s="1"/>
  <c r="K76" i="2" s="1"/>
  <c r="J58" i="2"/>
  <c r="K58" i="2" s="1"/>
  <c r="L58" i="2" s="1"/>
  <c r="J102" i="2" l="1"/>
  <c r="L76" i="2"/>
  <c r="J112" i="2" l="1"/>
  <c r="K112" i="2" s="1"/>
  <c r="J94" i="2"/>
  <c r="K94" i="2" s="1"/>
  <c r="L94" i="2" s="1"/>
  <c r="J138" i="2" l="1"/>
  <c r="L112" i="2"/>
  <c r="J156" i="2" l="1"/>
  <c r="J148" i="2" s="1"/>
  <c r="K148" i="2" s="1"/>
  <c r="J130" i="2"/>
  <c r="K130" i="2" s="1"/>
  <c r="L130" i="2" s="1"/>
  <c r="L148" i="2" l="1"/>
  <c r="J174" i="2"/>
  <c r="J192" i="2"/>
  <c r="J184" i="2" s="1"/>
  <c r="K184" i="2" s="1"/>
  <c r="L184" i="2" l="1"/>
  <c r="J166" i="2"/>
  <c r="K166" i="2" s="1"/>
  <c r="L166" i="2" s="1"/>
  <c r="K17" i="2"/>
  <c r="K8" i="2" s="1"/>
  <c r="K13" i="2" l="1"/>
  <c r="L8" i="2"/>
  <c r="L17" i="2"/>
  <c r="K4" i="2" l="1"/>
  <c r="L4" i="2" s="1"/>
  <c r="L13" i="2"/>
</calcChain>
</file>

<file path=xl/sharedStrings.xml><?xml version="1.0" encoding="utf-8"?>
<sst xmlns="http://schemas.openxmlformats.org/spreadsheetml/2006/main" count="5146" uniqueCount="392">
  <si>
    <t>Ausfüllhinweise</t>
  </si>
  <si>
    <t>Tabellenblatt Kostenübersicht</t>
  </si>
  <si>
    <t>Kommentar</t>
  </si>
  <si>
    <t>Kontrahierte Leistung in MW</t>
  </si>
  <si>
    <t>FSV Netzreserve IBV (Ausländische Netzreserve)</t>
  </si>
  <si>
    <t>Inländische Netzreserve</t>
  </si>
  <si>
    <t>geplante Anzahl Probestarts</t>
  </si>
  <si>
    <t>geplante Anzahl Einsätze</t>
  </si>
  <si>
    <t>ÜNB:</t>
  </si>
  <si>
    <t>Betriebsnr.</t>
  </si>
  <si>
    <t>Differenz</t>
  </si>
  <si>
    <t>Summe:</t>
  </si>
  <si>
    <t>Plausi</t>
  </si>
  <si>
    <t>Begründung laut Vertrag</t>
  </si>
  <si>
    <t>Kürzung</t>
  </si>
  <si>
    <t>bereits geleistete Abschlagszahlung</t>
  </si>
  <si>
    <t>Abweichung Berechnung ÜNB vs. BNetzA</t>
  </si>
  <si>
    <t>Verlinkung Vertrag</t>
  </si>
  <si>
    <t>1. Ergänzung</t>
  </si>
  <si>
    <t>2. Ergänzung</t>
  </si>
  <si>
    <t>3. Ergänzung</t>
  </si>
  <si>
    <t>Ergebnis</t>
  </si>
  <si>
    <t>Opportunitätskosten</t>
  </si>
  <si>
    <t>Summe Kosten Netzreserve</t>
  </si>
  <si>
    <t>Abschlagszahlung</t>
  </si>
  <si>
    <t>Summe Plankosten Netzreserve</t>
  </si>
  <si>
    <t>Rückerstattung investiver Vorteile</t>
  </si>
  <si>
    <t>Kosten in €</t>
  </si>
  <si>
    <t>Probestarts</t>
  </si>
  <si>
    <t>Sonstige</t>
  </si>
  <si>
    <t>Maßnahme 1</t>
  </si>
  <si>
    <t>Maßnahme 2</t>
  </si>
  <si>
    <t>Maßnahme 3</t>
  </si>
  <si>
    <t>Maßnahme 4</t>
  </si>
  <si>
    <t>Maßnahme 5</t>
  </si>
  <si>
    <t>Maßnahme 6</t>
  </si>
  <si>
    <t>Maßnahme 7</t>
  </si>
  <si>
    <t>Maßnahme 8</t>
  </si>
  <si>
    <t>Maßnahme 9</t>
  </si>
  <si>
    <t>Maßnahme 10</t>
  </si>
  <si>
    <t>Revision</t>
  </si>
  <si>
    <t>Vom</t>
  </si>
  <si>
    <t>Bis</t>
  </si>
  <si>
    <t>Prüfungen</t>
  </si>
  <si>
    <t>Reparatur</t>
  </si>
  <si>
    <t>abgestimmtes Kostenniveau</t>
  </si>
  <si>
    <t>4-Stufen-Modell (Dropdownmenü)</t>
  </si>
  <si>
    <t>Brennstoffbevorratung</t>
  </si>
  <si>
    <t>Kategorie (Dropdownmenü)</t>
  </si>
  <si>
    <t xml:space="preserve">Kraftwerk 1 </t>
  </si>
  <si>
    <t>2 (über 10.000 €; Notwendigkeit auf Grund Herstellervorgabe oder öffentl.-rechtl. Pflicht)</t>
  </si>
  <si>
    <t>3 (über 10.000 € bis 100.000 €)</t>
  </si>
  <si>
    <t>4 (über 100.000 € )</t>
  </si>
  <si>
    <t>Kraftwerk 2</t>
  </si>
  <si>
    <t>Kraftwerk 3</t>
  </si>
  <si>
    <t xml:space="preserve">Kraftwerk 4 </t>
  </si>
  <si>
    <t>Kraftwerk 5</t>
  </si>
  <si>
    <t>Kraftwerk 6</t>
  </si>
  <si>
    <t>Kraftwerk 7</t>
  </si>
  <si>
    <t>Kraftwerk 8</t>
  </si>
  <si>
    <t>Kraftwerk 9</t>
  </si>
  <si>
    <t>Kraftwerk 10</t>
  </si>
  <si>
    <t>Kraftwerk 1</t>
  </si>
  <si>
    <t>Kraftwerk 4</t>
  </si>
  <si>
    <t>Testfahrten</t>
  </si>
  <si>
    <t>erzeugungsunabhängige variable Kosten oder Erträge</t>
  </si>
  <si>
    <t>Abgaben/Steuern</t>
  </si>
  <si>
    <t>Roh-, Hilfs- und Betriebsstoffe</t>
  </si>
  <si>
    <t>Entsorgungskosten und -erlöse</t>
  </si>
  <si>
    <t>Aufwand in €</t>
  </si>
  <si>
    <t>Ertrag in €</t>
  </si>
  <si>
    <t>Aufwands- oder Ertragsposition des Kraftwerks</t>
  </si>
  <si>
    <t xml:space="preserve">Rechnungsdatum </t>
  </si>
  <si>
    <t>sofern zuordenbar (Dropdownmenü)</t>
  </si>
  <si>
    <t>tatsächlicher Abruf</t>
  </si>
  <si>
    <r>
      <t xml:space="preserve">   </t>
    </r>
    <r>
      <rPr>
        <u/>
        <sz val="11"/>
        <color theme="1"/>
        <rFont val="Calibri"/>
        <family val="2"/>
        <scheme val="minor"/>
      </rPr>
      <t>davon</t>
    </r>
    <r>
      <rPr>
        <sz val="11"/>
        <color theme="1"/>
        <rFont val="Calibri"/>
        <family val="2"/>
        <scheme val="minor"/>
      </rPr>
      <t xml:space="preserve"> periodenfremde Aufwendungen</t>
    </r>
  </si>
  <si>
    <r>
      <t xml:space="preserve">   </t>
    </r>
    <r>
      <rPr>
        <u/>
        <sz val="11"/>
        <color theme="1"/>
        <rFont val="Calibri"/>
        <family val="2"/>
        <scheme val="minor"/>
      </rPr>
      <t>davon</t>
    </r>
    <r>
      <rPr>
        <sz val="11"/>
        <color theme="1"/>
        <rFont val="Calibri"/>
        <family val="2"/>
        <scheme val="minor"/>
      </rPr>
      <t xml:space="preserve"> periodenfremde Erträge</t>
    </r>
  </si>
  <si>
    <r>
      <rPr>
        <b/>
        <u/>
        <sz val="11"/>
        <color rgb="FF000000"/>
        <rFont val="Calibri"/>
        <family val="2"/>
      </rPr>
      <t xml:space="preserve">davon </t>
    </r>
    <r>
      <rPr>
        <b/>
        <sz val="11"/>
        <color rgb="FF000000"/>
        <rFont val="Calibri"/>
        <family val="2"/>
      </rPr>
      <t>periodenfremder Aufwand</t>
    </r>
  </si>
  <si>
    <r>
      <rPr>
        <b/>
        <u/>
        <sz val="11"/>
        <color theme="1"/>
        <rFont val="Calibri"/>
        <family val="2"/>
        <scheme val="minor"/>
      </rPr>
      <t>davon</t>
    </r>
    <r>
      <rPr>
        <b/>
        <sz val="11"/>
        <color theme="1"/>
        <rFont val="Calibri"/>
        <family val="2"/>
        <scheme val="minor"/>
      </rPr>
      <t xml:space="preserve"> periodenfremde Aufwendungen</t>
    </r>
  </si>
  <si>
    <r>
      <rPr>
        <b/>
        <u/>
        <sz val="11"/>
        <color theme="1"/>
        <rFont val="Calibri"/>
        <family val="2"/>
        <scheme val="minor"/>
      </rPr>
      <t xml:space="preserve">davon </t>
    </r>
    <r>
      <rPr>
        <b/>
        <sz val="11"/>
        <color theme="1"/>
        <rFont val="Calibri"/>
        <family val="2"/>
        <scheme val="minor"/>
      </rPr>
      <t>periodenfremde Erträge</t>
    </r>
  </si>
  <si>
    <r>
      <rPr>
        <b/>
        <u/>
        <sz val="11"/>
        <color theme="1"/>
        <rFont val="Calibri"/>
        <family val="2"/>
        <scheme val="minor"/>
      </rPr>
      <t>davon</t>
    </r>
    <r>
      <rPr>
        <b/>
        <sz val="11"/>
        <color theme="1"/>
        <rFont val="Calibri"/>
        <family val="2"/>
        <scheme val="minor"/>
      </rPr>
      <t xml:space="preserve"> periodenfremde Erträge</t>
    </r>
  </si>
  <si>
    <t>7.</t>
  </si>
  <si>
    <t>6.</t>
  </si>
  <si>
    <t>5.</t>
  </si>
  <si>
    <t>4.</t>
  </si>
  <si>
    <t>3.</t>
  </si>
  <si>
    <t>2.</t>
  </si>
  <si>
    <t>1.</t>
  </si>
  <si>
    <t>Reserveleistung in MW</t>
  </si>
  <si>
    <t>bezuschlagter Bieter</t>
  </si>
  <si>
    <t>Zuschlagsnummer</t>
  </si>
  <si>
    <t>ÜNB</t>
  </si>
  <si>
    <t>Laufende Nummerierung</t>
  </si>
  <si>
    <t>50Hertz Transmission GmbH</t>
  </si>
  <si>
    <t>Amprion GmbH</t>
  </si>
  <si>
    <t>TenneT TSO GmbH</t>
  </si>
  <si>
    <t>TransnetBW GmbH</t>
  </si>
  <si>
    <t>8.</t>
  </si>
  <si>
    <t>Kraftwerksblock</t>
  </si>
  <si>
    <t>Statkraft 01 Emden</t>
  </si>
  <si>
    <t>Statkraft 02 Landesbergen</t>
  </si>
  <si>
    <t>RWE Generation Gersteinwerk Block F</t>
  </si>
  <si>
    <t>LEAG_Thy_CDE_04</t>
  </si>
  <si>
    <t>LEAG_Ahf_AB_01</t>
  </si>
  <si>
    <t>Lausitz Energie Kraftwerke AG</t>
  </si>
  <si>
    <t>LEAG_Ahf_CD_02</t>
  </si>
  <si>
    <t>LEAG_Thy_AB_03</t>
  </si>
  <si>
    <t>RWE Generation SE</t>
  </si>
  <si>
    <t>RWE Generation Gersteinwerk Block G</t>
  </si>
  <si>
    <t>Statkraft Markets GmbH</t>
  </si>
  <si>
    <t>Einsatz in der Netzreserve</t>
  </si>
  <si>
    <t>Einsatz für die Erfüllung besonderer technischer Anforderungen aus der Netzreserve</t>
  </si>
  <si>
    <t>Leistung MW</t>
  </si>
  <si>
    <t>Jänschwalde E</t>
  </si>
  <si>
    <t>Jänschwalde F</t>
  </si>
  <si>
    <t>Frimmersdorf P</t>
  </si>
  <si>
    <t>Frimmersdorf Q</t>
  </si>
  <si>
    <t>Niederaußem E</t>
  </si>
  <si>
    <t>Niederaußem F</t>
  </si>
  <si>
    <t>Neurath C</t>
  </si>
  <si>
    <t>Buschhaus</t>
  </si>
  <si>
    <t>Sicherheitsbereitschaft</t>
  </si>
  <si>
    <t>Kapazitätsreserve</t>
  </si>
  <si>
    <t>Kraftwerksblock
Auswahl per Dropdown-Menü</t>
  </si>
  <si>
    <t>Ausland</t>
  </si>
  <si>
    <t>Inland</t>
  </si>
  <si>
    <t>Kostenübersicht</t>
  </si>
  <si>
    <t>Vergütung für die Vorhaltung der Sicherheitsbereitschaft 2019</t>
  </si>
  <si>
    <t>Maßnahme 11</t>
  </si>
  <si>
    <t>Maßnahme 12</t>
  </si>
  <si>
    <t>Maßnahme 13</t>
  </si>
  <si>
    <t>Maßnahme 14</t>
  </si>
  <si>
    <t>Maßnahme 15</t>
  </si>
  <si>
    <t>Maßnahme 16</t>
  </si>
  <si>
    <t>Maßnahme 17</t>
  </si>
  <si>
    <t>Maßnahme 18</t>
  </si>
  <si>
    <t>Maßnahme 19</t>
  </si>
  <si>
    <t>Maßnahme 20</t>
  </si>
  <si>
    <t>Präzisierung, wenn möglich
Auswahl per Dropdown-Menü</t>
  </si>
  <si>
    <t>Ergänzende Hinweise</t>
  </si>
  <si>
    <t>Maßnahme 21</t>
  </si>
  <si>
    <t>Maßnahme 22</t>
  </si>
  <si>
    <t>Maßnahme 23</t>
  </si>
  <si>
    <t>Maßnahme 24</t>
  </si>
  <si>
    <t>Maßnahme 25</t>
  </si>
  <si>
    <t>Maßnahme 26</t>
  </si>
  <si>
    <t>Maßnahme 27</t>
  </si>
  <si>
    <t>Maßnahme 28</t>
  </si>
  <si>
    <t>Maßnahme 29</t>
  </si>
  <si>
    <t>Maßnahme 30</t>
  </si>
  <si>
    <t>Maßnahme 31</t>
  </si>
  <si>
    <t>Maßnahme 32</t>
  </si>
  <si>
    <t>Maßnahme 33</t>
  </si>
  <si>
    <t>Maßnahme 34</t>
  </si>
  <si>
    <t>Maßnahme 35</t>
  </si>
  <si>
    <t>Maßnahme 36</t>
  </si>
  <si>
    <t>Maßnahme 37</t>
  </si>
  <si>
    <t>Maßnahme 38</t>
  </si>
  <si>
    <t>Maßnahme 39</t>
  </si>
  <si>
    <t>Maßnahme 40</t>
  </si>
  <si>
    <t>Vergütung nach § 19 Abs. 1 Satz 1 KapResV</t>
  </si>
  <si>
    <t>Zuschlagswert gemäß 
https://www.netztransparenz.de/EnWG/Kapazitaetsreserve</t>
  </si>
  <si>
    <t>Monate im Erhebungszeitraum 
in der Kapazitätsreserve</t>
  </si>
  <si>
    <t>Sonstiges</t>
  </si>
  <si>
    <t>Kosten</t>
  </si>
  <si>
    <t>Erlöse</t>
  </si>
  <si>
    <t>Sofern für einen Einsatz, 
Datum des Einsatzes (dd.mm.yy)</t>
  </si>
  <si>
    <t>Sofern für einen Einsatz, 
Dauer des Einsatzes (hh:mm)</t>
  </si>
  <si>
    <t>§ 19 (4) KapResV - Herstellung der Schwarzstartfähigkeit</t>
  </si>
  <si>
    <t>§ 19 (4) KapResV - Fähigkeit zur Blindleistungseinspeisung (ohne Wirkleistungseinspeisung)</t>
  </si>
  <si>
    <t>§ 19 (4) KapResV - Ausgleichsenergiekosten</t>
  </si>
  <si>
    <t>§ 19 (5) KapResV - Anpassung der Wirkleistung</t>
  </si>
  <si>
    <t>§ 19 (5) KapResV - Blindleistung</t>
  </si>
  <si>
    <t>§ 19 (5) KapResV - bestimmte Brennstoffe</t>
  </si>
  <si>
    <t>§ 19 (5) KapResV - Emissionszertifikate</t>
  </si>
  <si>
    <t>§ 19 (5) KapResV - variable Instandhaltungskosten</t>
  </si>
  <si>
    <t>§ 19 (5) KapResV - Opportunitätskosten</t>
  </si>
  <si>
    <t>Sofern es sich um Planungs-/ Vorbereitungskosten handelt, 
Auswahl per Dropdown-Menü</t>
  </si>
  <si>
    <t>ÜNB 
Bitte im Blatt Kostenübersicht per Dropdown-Menü eintragen</t>
  </si>
  <si>
    <r>
      <rPr>
        <b/>
        <u/>
        <sz val="10"/>
        <color theme="1"/>
        <rFont val="Arial"/>
        <family val="2"/>
      </rPr>
      <t>davon</t>
    </r>
    <r>
      <rPr>
        <b/>
        <sz val="10"/>
        <color theme="1"/>
        <rFont val="Arial"/>
        <family val="2"/>
      </rPr>
      <t xml:space="preserve"> periodenfremd</t>
    </r>
  </si>
  <si>
    <t>§ 19 (4) KapResV - Netzreserve</t>
  </si>
  <si>
    <t>Anteiliger Werteverbrauch</t>
  </si>
  <si>
    <t>Differenz Kosten-Erlöse</t>
  </si>
  <si>
    <t/>
  </si>
  <si>
    <t>monatliche Leistungsvergütung</t>
  </si>
  <si>
    <t>Abrufkosten</t>
  </si>
  <si>
    <t>Vorbereitung der Ausschreibung</t>
  </si>
  <si>
    <t>Auswahl per Dropdown-Menü</t>
  </si>
  <si>
    <t>Durchführung der Ausschreibung</t>
  </si>
  <si>
    <t>Erarbeitung der Standardbedingungen</t>
  </si>
  <si>
    <t>eingenommene Vertragsstrafen</t>
  </si>
  <si>
    <t>gekürzte Vergütung</t>
  </si>
  <si>
    <t>bnbm</t>
  </si>
  <si>
    <t>Vergütung</t>
  </si>
  <si>
    <t>Anzahl der Monate</t>
  </si>
  <si>
    <t xml:space="preserve"> Weitere Kosten</t>
  </si>
  <si>
    <t>Kosten für die Vorhaltung</t>
  </si>
  <si>
    <t>Kosten gesamt</t>
  </si>
  <si>
    <t>betreffendes besonderes netztechnisches Betriebsmittel</t>
  </si>
  <si>
    <t>Irsching 6</t>
  </si>
  <si>
    <t>Marbach</t>
  </si>
  <si>
    <t>Biblis</t>
  </si>
  <si>
    <t>Leipheim</t>
  </si>
  <si>
    <t>rPSA 1</t>
  </si>
  <si>
    <t>rPSA 2</t>
  </si>
  <si>
    <t>rPSA 3</t>
  </si>
  <si>
    <t>rPSA 4</t>
  </si>
  <si>
    <t>rPSA 5</t>
  </si>
  <si>
    <t>geplante Kosten der Umrüstung</t>
  </si>
  <si>
    <t>Nachgewiesene Kosten der Umrüstung</t>
  </si>
  <si>
    <t xml:space="preserve">In dieses Tabellenblatt sind lediglich das Unternehmen und die Betriebsnummer des Übertragungsnetzbetreibers (ÜNB) einzutragen (Zellen C2 und C3). Die übrigen Zellen beinhalten geschützte Verknüpfungen zu den Tabellenblättern "Istkosten" und "Plankosten". </t>
  </si>
  <si>
    <t>Kontrahierte Leistung in MVAr</t>
  </si>
  <si>
    <t>Leistung [MW]</t>
  </si>
  <si>
    <t>Tabellenblatt N_1 (Plankosten Netzreserve)</t>
  </si>
  <si>
    <t>Tabellenblatt K_1 (Plankosten Kapazitätsreserve)</t>
  </si>
  <si>
    <t>Tabellenblatt K_2 (Istkosten Kapazitätsreserve)</t>
  </si>
  <si>
    <t>Tabellenblatt B_1 (Plankosten besondere netztechnische Betriebsmittel)</t>
  </si>
  <si>
    <t>Tabellenblatt N_2 (Istkosten Netzreserve)</t>
  </si>
  <si>
    <t>Tabellenblatt B_2 (Istkosten besondere netztechnische Betriebsmittel)</t>
  </si>
  <si>
    <t>=BEREICH.VERSCHIEBEN('+'!$B$126:$E$126;1;VERGLEICH(B27;'+'!$B$126:$E$126;0)-1;ANZAHL2(INDEX('+'!$B$126:$E$130;;VERGLEICH(B27;'+'!$B$126:$E$126;0)))-1;1)</t>
  </si>
  <si>
    <t>Plankosten Netzreserve 2024</t>
  </si>
  <si>
    <t>Plankosten 2024</t>
  </si>
  <si>
    <t>Istkosten Netzreserve 2024</t>
  </si>
  <si>
    <t>Istkosten 2024</t>
  </si>
  <si>
    <t>Plankosten Kapazitätsreserve 2024</t>
  </si>
  <si>
    <t>Istkosten Kapazitätsreserve 2024</t>
  </si>
  <si>
    <t>Plankosten besondere netztechnische Betriebsmittel 2024</t>
  </si>
  <si>
    <t>Istkosten besondere netztechnische Betriebsmittel 2024</t>
  </si>
  <si>
    <t>RWE Generation Gersteinwerk Block K</t>
  </si>
  <si>
    <t>Air Products GmbH</t>
  </si>
  <si>
    <t>AirProducts2023</t>
  </si>
  <si>
    <t>Plankosten Sicherheitsbereitschaft / zeitlich gestreckte Stilllegung / Versorgungsreserve 2024</t>
  </si>
  <si>
    <t>Tabellenblatt S_1 (Plankosten Sicherheitsbereitschaft / zeitlich gestreckte Stilllegung / Versorgungsreserve)</t>
  </si>
  <si>
    <t>Zeitraum</t>
  </si>
  <si>
    <t>Zeitraum (2): Kosten im Zusammenhang mit dem Erbringungszeitraum 1.10.2024-30.9.2026</t>
  </si>
  <si>
    <t>Zeitraum (1): Kosten im Zusammenhang mit dem Erbringungszeitraum 1.01.2024-30.9.2024</t>
  </si>
  <si>
    <t>für Sverweis</t>
  </si>
  <si>
    <t>9.</t>
  </si>
  <si>
    <t>10.</t>
  </si>
  <si>
    <t>11.</t>
  </si>
  <si>
    <t>12.</t>
  </si>
  <si>
    <t>13.</t>
  </si>
  <si>
    <t>14.</t>
  </si>
  <si>
    <t>Anlage
Auswahl per Dropdown-Menü</t>
  </si>
  <si>
    <t>Leistungspreis für die Vorhaltung der Betriebsbereitschaft</t>
  </si>
  <si>
    <t>Herstellung der Betriebsbereitschaft</t>
  </si>
  <si>
    <t xml:space="preserve">Herstellung der Betriebsbereitschaft </t>
  </si>
  <si>
    <t>Erzeugungsauslagen</t>
  </si>
  <si>
    <t>Kraftwerk 11</t>
  </si>
  <si>
    <t>Kraftwerk 12</t>
  </si>
  <si>
    <t>Kraftwerk 13</t>
  </si>
  <si>
    <t>Kraftwerk 14</t>
  </si>
  <si>
    <t>Kraftwerk 15</t>
  </si>
  <si>
    <t>Betriebsbereitschaftsauslagen</t>
  </si>
  <si>
    <t>Nachweise für die Erzeugungsauslagen für die Netzreserve 2024</t>
  </si>
  <si>
    <t>Maßnahme 41</t>
  </si>
  <si>
    <t>Maßnahme 42</t>
  </si>
  <si>
    <t>Maßnahme 43</t>
  </si>
  <si>
    <t>Maßnahme 44</t>
  </si>
  <si>
    <t>Maßnahme 45</t>
  </si>
  <si>
    <t>Maßnahme 46</t>
  </si>
  <si>
    <t>Maßnahme 47</t>
  </si>
  <si>
    <t>Maßnahme 48</t>
  </si>
  <si>
    <t>Maßnahme 49</t>
  </si>
  <si>
    <t>Maßnahme 50</t>
  </si>
  <si>
    <t>Maßnahme 51</t>
  </si>
  <si>
    <t>Maßnahme 52</t>
  </si>
  <si>
    <t>Maßnahme 53</t>
  </si>
  <si>
    <t>Maßnahme 54</t>
  </si>
  <si>
    <t>Maßnahme 55</t>
  </si>
  <si>
    <t>Maßnahme 56</t>
  </si>
  <si>
    <t>Maßnahme 57</t>
  </si>
  <si>
    <t>Maßnahme 58</t>
  </si>
  <si>
    <t>Maßnahme 59</t>
  </si>
  <si>
    <t>Maßnahme 60</t>
  </si>
  <si>
    <t>Maßnahme 61</t>
  </si>
  <si>
    <t>Maßnahme 62</t>
  </si>
  <si>
    <t>Maßnahme 63</t>
  </si>
  <si>
    <t>Maßnahme 64</t>
  </si>
  <si>
    <t>Maßnahme 65</t>
  </si>
  <si>
    <t>Maßnahme 66</t>
  </si>
  <si>
    <t>Maßnahme 67</t>
  </si>
  <si>
    <t>Maßnahme 68</t>
  </si>
  <si>
    <t>Maßnahme 69</t>
  </si>
  <si>
    <t>Maßnahme 70</t>
  </si>
  <si>
    <t>Maßnahme 71</t>
  </si>
  <si>
    <t>Maßnahme 72</t>
  </si>
  <si>
    <t>Maßnahme 73</t>
  </si>
  <si>
    <t>Maßnahme 74</t>
  </si>
  <si>
    <t>Maßnahme 75</t>
  </si>
  <si>
    <t>Maßnahme 76</t>
  </si>
  <si>
    <t>Maßnahme 77</t>
  </si>
  <si>
    <t>Maßnahme 78</t>
  </si>
  <si>
    <t>Maßnahme 79</t>
  </si>
  <si>
    <t>Maßnahme 80</t>
  </si>
  <si>
    <t>Maßnahme 81</t>
  </si>
  <si>
    <t>Maßnahme 82</t>
  </si>
  <si>
    <t>Maßnahme 83</t>
  </si>
  <si>
    <t>Maßnahme 84</t>
  </si>
  <si>
    <t>Maßnahme 85</t>
  </si>
  <si>
    <t>Maßnahme 86</t>
  </si>
  <si>
    <t>Maßnahme 87</t>
  </si>
  <si>
    <t>Maßnahme 88</t>
  </si>
  <si>
    <t>Maßnahme 89</t>
  </si>
  <si>
    <t>Maßnahme 90</t>
  </si>
  <si>
    <t>Maßnahme 91</t>
  </si>
  <si>
    <t>Maßnahme 92</t>
  </si>
  <si>
    <t>Maßnahme 93</t>
  </si>
  <si>
    <t>Maßnahme 94</t>
  </si>
  <si>
    <t>Maßnahme 95</t>
  </si>
  <si>
    <t>Maßnahme 96</t>
  </si>
  <si>
    <t>Maßnahme 97</t>
  </si>
  <si>
    <t>Maßnahme 98</t>
  </si>
  <si>
    <t>Maßnahme 99</t>
  </si>
  <si>
    <t>Maßnahme 100</t>
  </si>
  <si>
    <t xml:space="preserve">Leistungspreis für die Vorhaltung der Betriebsbereitschaft </t>
  </si>
  <si>
    <t>anteiliger Werteverbrauch</t>
  </si>
  <si>
    <t>Summe Plankosten Kapazitätsreserve</t>
  </si>
  <si>
    <t>Jährliche Vergütung nach § 19 Abs. 1-3 KapResV</t>
  </si>
  <si>
    <t>Gesondert zu erstattende Kosten nach § 19 Abs. 4-6 KapResV</t>
  </si>
  <si>
    <t>Kosten der ÜNB für die Durchführung der Verordnung nach § 13e EnWG</t>
  </si>
  <si>
    <t>Erlöse nach § 33 KapResV</t>
  </si>
  <si>
    <t>Einsenkerlöse nach § 25 Abs. 3 KapResV i.V.m. § 24 Absatz 5 KapResV</t>
  </si>
  <si>
    <t>Summe Istkosten Kapazitätsreserve</t>
  </si>
  <si>
    <t>Istkosten Sicherheitsbereitschaft / zeitlich gestreckte Stilllegung / Versorgungsreserve 2024</t>
  </si>
  <si>
    <t>Buchung gesicherter Gaskapazitäten</t>
  </si>
  <si>
    <t>feste, frei zuordenbare Kapazitäten (FZK)</t>
  </si>
  <si>
    <t>feste, dynamisch zuordenbare Kapazitäten (DZK)</t>
  </si>
  <si>
    <t>andere geeignete Kapazitätsprodukte</t>
  </si>
  <si>
    <t>Nutzung alternativer Brennstoffe</t>
  </si>
  <si>
    <t>Bereitstellung und Betrieb von Tanklagern</t>
  </si>
  <si>
    <t>Umrüstung einer Anlage für die Nutzung  flüssiger Brennstoffe</t>
  </si>
  <si>
    <t>Erstmalige Bevorratung flüssiger Brennstoffe</t>
  </si>
  <si>
    <t>Zyklischer Austausch flüssiger Brennstoffe</t>
  </si>
  <si>
    <t>Plankosten systemrelevante Gaskraftwerke</t>
  </si>
  <si>
    <t>Nachweise für die Kosten der Herstellung der Betriebsbereitschaft für die Netzreserve 2024</t>
  </si>
  <si>
    <t>Summe Kosten systemrelevante Gaskraftwerke</t>
  </si>
  <si>
    <t>Istkosten systemrelevante Gaskraftwerke</t>
  </si>
  <si>
    <t>Summe Kosten</t>
  </si>
  <si>
    <t>davon periodenfremder Aufwand</t>
  </si>
  <si>
    <t>Plankosten rotierende Phasenschieberanlage 2024</t>
  </si>
  <si>
    <t>Summe Kosten rotierende Phasenschieberanlage (rPSA)</t>
  </si>
  <si>
    <t>Leistungspreis für die Kosten der Betriebsbereitschaft</t>
  </si>
  <si>
    <t>Istkosten rotierende Phasenschieberanlage 2024</t>
  </si>
  <si>
    <t>Finales Ergebnis 2024</t>
  </si>
  <si>
    <t>Nachweise für die Umrüstungskosten zur rotierenden Phasenschieberanlage 2024</t>
  </si>
  <si>
    <t>Nachweise für die Kosten der Herstellung der Betriebsbereitschaft der rotierenden Phasenschieberanlage 2024</t>
  </si>
  <si>
    <t>Nachweise Erzeugungsauslagen rotierende Phasenschieberanlage 2024</t>
  </si>
  <si>
    <t>weitere Kosten</t>
  </si>
  <si>
    <t>Summe Kosten besondere netztechnische Betriebsmittel</t>
  </si>
  <si>
    <t>Plankosten systemrelevante Gaskraftwerke 2024</t>
  </si>
  <si>
    <t>Istkosten systemrelevante Gaskraftwerke 2024</t>
  </si>
  <si>
    <t>Kostenarten der Kapazitätsreserve</t>
  </si>
  <si>
    <t>Kosten-/Erlösart</t>
  </si>
  <si>
    <t>Erlös</t>
  </si>
  <si>
    <t>Tabellenblatt G_1 (Plankosten systemrelevante Gaskraftwerke)</t>
  </si>
  <si>
    <t>Tabellenblatt G_2 (Istkosten systemrelevante Gaskraftwerke)</t>
  </si>
  <si>
    <t>Das Tabellenblatt Plankosten Netzreserve orientiert sich am Tabellenblatt zur Istkostenabfrage der Netzreserve. Einzutragen sind hier jedoch die in der Erlösobergrenze des abgefragten Jahres enthaltenen Planansätze für die Netzreserve. 
Zusätzlich ist die geplante Anzahl der Einsätze aufzuführen. Es ist in den Kommentarzellen der Spalte D kurz darzustellen, wie sich die Plankosten zusammensetzen und welche Annahmen zugrunde gelegt wurden.</t>
  </si>
  <si>
    <t>Tabellenblatt  P_3 (Umrüstungskosten rotierende Phasenschieberanlage)</t>
  </si>
  <si>
    <t xml:space="preserve">Tabellenblatt S_2 (Istkosten Sicherheitsbereitschaft / zeitlich gestreckte Stilllegung / Versorgungsreserve) </t>
  </si>
  <si>
    <t>Rückerstattung investiver Vorteile (z.B. bei der Versorgungsreserve nach § 50d Abs. 6 Nr. 2 EnWG)</t>
  </si>
  <si>
    <t>Kosten der Vorhaltung (z.B. bei der Versorgungsreserve nach § 50d Abs. 5 Nr. 2 EnWG)</t>
  </si>
  <si>
    <t>Kosten der Herstellung (z.B. bei der Versorgungsreserve nach § 50d Abs. 5 Nr. 1 EnWG)</t>
  </si>
  <si>
    <t>Summe Istkosten Versorgungsreserve u.a.</t>
  </si>
  <si>
    <t xml:space="preserve">Summe Plankosten Versorgungsreserve u.a. </t>
  </si>
  <si>
    <t xml:space="preserve">Die Istkosten für systemrelevante Gaskraftwerke sind im Tabellenblatt "G_2 Istkosten systemrelevante Gaskraftwerke" kraftwerksspezifisch einzutragen. </t>
  </si>
  <si>
    <t>Tabellenblatt N_3 (Nachweise Erzeugungsauslagen Netzreserve)</t>
  </si>
  <si>
    <t>Tabellenblatt N_4 (Kosten der Herstellung der Betriebsbereitschaft Netzreserve)</t>
  </si>
  <si>
    <t>Tabellenblatt P_1  (Plankosten rotierende Phasenschieberanlage)</t>
  </si>
  <si>
    <t>Tabellenblatt P_2 (Istkosten rotierende Phasenschieberanlage)</t>
  </si>
  <si>
    <t>Tabellenblatt P_4 (Nachweise Erzeugungsauslagen rotierende Phasenschieberanlage)</t>
  </si>
  <si>
    <t>Tabellenblatt P_5 (Nachweise der Kosten der Herstellung der Betriebsbereitschaft der rotierenden Phasenschieberanlage)</t>
  </si>
  <si>
    <t xml:space="preserve">Bitte befüllen Sie nur die gelb hinterlegten Zellen.
Alle Vergütungsbestandteile (mit Ausnahme der Leistungsvorhaltung) sind hinreichend zu belegen (Rechnungen der Kraftwerke, Systemauszüge z.B. SAP o.ä.). Entsprechende Nachweise sind analog zur Übermittlung des 
Erhebungsbogens vorzulegen. Dabei sind insbesondere die in den Hinweispapieren der Beschlusskammer erörterten Anforderungen an die Nachweiserbringung zu beachten. Insbesondere ergibt sich hieraus für die geltend gemachten einmaligen Kosten für die Herstellung der Betriebsbereitschaft, dass nach Maßgabe des Stufenmodells etwaige Gutachten vorzulegen bzw. Gesetzes- oder Herstellervorgaben, auf die eine Maßnahme gründet, zu benennen sind. Im Tabellenblatt "N_4 (Kosten der Herstellung der Betriebsbereitschaft für die Netzreserve)" ist die entsprechende Stufe auszuwählen (Spalte H).
Die aus den Netzreserveverträgen i. S. d. § 4 Abs. 3 ARegV i. V. m. § 5 NetzResV resultierenden Istkosten (Kosten und Erlöse) sind gesondert zu erfassen und gegenüber der Beschlusskammer 8 substantiiert und nachvollziehbar darzulegen. Bei dieser Darlegung sind die tatsächlichen GuV-Werte einzutragen.  </t>
  </si>
  <si>
    <t xml:space="preserve">Die Istkosten der Netzreserve werden auf Basis von GuV-Werten abgerechnet. Für die inländischen Netzreserveanlagen kann die Art der Leistungsvorhaltekosten ("Abschlagszahlung" oder "abgestimmtes Kostenniveau") in der Kommentarspalte per Dropdownmenü ausgewählt werden. Für beide können periodenfremde Aufwendungen und Erträge eingetragen werden. Sofern es unterjährig einen Wechsel zwischen der „Abschlagszahlung“ und dem „abgestimmten Kostenniveau“ gab, besteht die Möglichkeit die Felder in Spalte D mit Freitext zu belegen. In diesem Fall sollte erläutert werden, in welchem Zeitraum eine Abschlagszahlung und in welchem Zeitraum eine Zahlung auf Basis des Leistungspreises gewährt wurde. 
Darüber hinaus sind die Vergütungsaufwendungen für die inländische Netzreserve je Anlage gegliedert nach Opportunitätskosten, anteiligem Werteverbrauch sowie Rückerstattung investiver Vorteile zu befüllen. Für die Opportunitätskosten können ebenfalls periodenfremde Aufwendungen und Erträge hinterlegt werden. Die Rückerstattung investiver Vorteile ist als negativer Wert ausgegeben, da er sich kostenmindernd auswirkt. 
Die Erzeugungsauslagen und die Kosten zur Herstellung der Betriebsbereitschaft werden automatisiert aus dem Tabellenblatt "N_3 (Nachweise Erzeugungsauslagen Netzreserve)" sowie "N_4 (Nachweise Kosten Wiederherstellung Netzreserve)" übernommen.
Die Kommentarzellen in der Spalte D können für weitere Erläuterungen verwendet werden. 
Für die ausländische Netzreserve sind je Anlage der Leistungspreis für die Vorhaltung der Betriebsbereitschaft und die Erzeugungsauslagen anzugeben. </t>
  </si>
  <si>
    <t>Im Tabellenblatt "P_3" sind die entsprechenden Umbaumaßnahmen während oder vor der Umbauphase zur rotierenden Phasenschieberanlage einzutragen, aufgeschlüsselt nach dem Zeitraum, in dem die Maßnahme stattfand und dem Rechnungsdatum. Hier besteht ebenfalls die Möglichkeit periodenfremde Aufwendungen und Erträge auszuweisen.  Die eingegebenen Daten werden automatisiert in das Tabellenblatt "P_2 (Istkosten rotiendende Phasenschieberanlage)" übertragen.  Die Kosten der Umrüstung müssen von den Kosten des vorherigen Betriebs abgegrenzt werden.</t>
  </si>
  <si>
    <t>Das Tabellenblatt "P_1" orientiert sich am Tabellenblatt zur Istkostenabfrage der zum rotierenden Phasenschieber umgebauten Kraftwerke. Einzutragen sind hier die in der Erlösobergrenze des abgefragten Jahres enthaltenen Planansätze für die zum rotierenden Phasenschieber umgebauten/umzubauenden Kraftwerke.
Es ist in den Kommentarzellen der Spalte D kurz darzustellen, wie sich die Plankosten zusammen setzen und welche Annahmen zugrunde gelegt wurden.</t>
  </si>
  <si>
    <t xml:space="preserve">Die Istkosten zum rotierenden Phasenschieber umgebauten Kraftwerke werden auf Basis von GuV-Werten abgerechnet. Im Tabellenblatt "P_2" sind die in der GuV des jeweiligen Jahres verbuchten Aufwendungen (inklusive periodenfremden Aufwendungen) einzutragen. Es können  von dem Leistungspreis periodenfremde Aufwendungen und Erträge eingetragen werden. Darüber hinaus sind die Vergütungsaufwendungen je Anlage gegliedert nach Opportunitätskosten, anteiligem Werteverbrauch sowie Rückerstattung investiver Vorteile zu befüllen. Die Rückerstattung investiver Vorteile ist als negativer Wert ausgegeben, da er sich kostenmindernd auswirkt. 
Die Arbeitskosten und die Kosten zur Wiederherstellung der Betriebsbereitschaft werden automatisiert aus dem Tabellenblatt "P_4 (Nachweise Erzeugungsauslagen rotierende Phasenschieberanlage)" sowie "P_5 (Nachweise Kosten der Herstellung der Betreibsbereitschaft der rotierenden Phasenschieberanlage)" übertragen. Die Kommentarzellen in der Spalte D können für weitere Erläuterungen verwendet werden. </t>
  </si>
  <si>
    <t xml:space="preserve">Das Tabellenblatt "N_3“ soll verwendet werden, um die Erzeugungsauslagen einsatzscharf oder nach Brennstoffen oder sonstigen arbeitsspezifischen Kosten nachvollziehen zu können. Die eingegebenen Daten werden automatisiert in das Tabellenblatt "N_2 (Istkosten Netzreserve)" übertragen. Im Tabellenblatt "N_3" müssen die Aufwands- oder Ertragsposition des jeweiligen Kraftwerks eingetragen werden. Weiterhin können auch hier periodenfremde Aufwendungen und Erträge eingetragen werden. Das Kommentarfeld in der Spalte G kann für weitere Erläuterungen verwendet werden. Bitte tragen Sie hier auch mögliche Aufwendungen und Erlöse für Testfahrten ein.
</t>
  </si>
  <si>
    <t xml:space="preserve">Das Tabellenblatt "N_4" soll verwendet werden, um die Kosten der Herstellung der Betriebsbereitschaft anhand des Stufenmodells nachvollziehen zu können. Die eingegebenen Daten werden automatisiert in das Tabellenblatt "N_2 (Istkosten Netzreserve)" übertragen.  
Im Tabellenblatt "N_4" sind die entsprechenden Maßnahmen je Kraftwerk für die inländische Netzreserve einzutragen mitsamt dem Rechnungsdatum. Hier besteht ebenfalls die Möglichkeit periodenfremde Aufwendungen und Erträge auszuweisen.  In Spalte E ist die entsprechende Stufe (2 - 4) nach dem 4-Stufen-Modell ebenfalls per Dropdownmenü auszuwählen. Das Kommentarfeld in der Spalte F kann für weitere Erläuterungen verwendet werden. </t>
  </si>
  <si>
    <t xml:space="preserve">Das Tabellenblatt "P_4“ soll verwendet werden, um die Erzeugungsauslagen einsatzscharf nachvollziehen zu können. Die eingegebenen Daten werden automatisiert in das Tabellenblatt "P_2 (Istkosten rotierende Phasenschieberanlage)" übertragen. Im Tabellenblatt "P_4" müssen die Aufwands- oder Ertragsposition des jeweiligen zur rPSA umgerüsteten/umzurüstenden Kraftwerks eingetragen werden. Weiterhin können auch hier periodenfremde Aufwendungen und Erträge eingetragen werden. Das Kommentarfeld in der Spalte G kann für weitere Erläuterungen verwendet werden. 
</t>
  </si>
  <si>
    <t xml:space="preserve">Das Tabellenblatt "P_5" soll verwendet werden, um die Kosten der Herstellung der Betriebsbereitschaft anhand des Stufenmodells nachvollziehen zu können. Die eingegebenen Daten werden automatisiert in das Tabellenblatt "P_2 Istkosten rPhasenschieber" übertragen.  
Im Tabellenblatt "P_5" sind die entsprechenden Maßnahmen je zum rotierenden Phasenschieber umgebauten/umzubauenden Kraftwerk einzutragen, aufgeschlüsselt nach dem Zeitraum, in dem die Maßnahme stattfand und dem Rechnungsdatum. Hier besteht ebenfalls die Möglichkeit periodenfremde Aufwendungen und Erträge auszuweisen.  In Spalte G kann die entsprechende Maßnahme per Dropdownmenü kategorisiert werden. In Spalte H ist die entsprechende Stufe (2 - 4) nach dem 4-Stufen-Modell ebenfalls per Dropdownmenü auszuwählen. Das Kommentarfeld in der Spalte I kann für weitere Erläuterungen verwendet werden. </t>
  </si>
  <si>
    <t>Das Tabellenblatt "K_1“ orientiert sich am Tabellenblatt "K_2 Istkosten der Kapazitätsreserve".</t>
  </si>
  <si>
    <t>Im Tabellenblatt "K_2“ sind die Kosten und Erlöse einsatzspezifisch in  einzutragen. Im Einzelnen: In Spalte C (per Dropdown) wird der Zuschlagszeitraum, in der Spalte D die jeweilige Anlage ausgewählt. Automatisiert erfolgt die Ausgabe in den nächsten Spalten. In den Spalten K und L sollen die Kosten bzw. Erlöse vermerkt werden. Sofern es sich um Einsätze handelt, sollen das Datum sowie die Dauer des Einsatzes hinterlegt werden. Die Kosten bzw. Erlöse nach § 19 Abs. 4 bzw. Abs. 5 KapReV lassen sich per Dropdown-Menü präzisieren.  Sofern Planungs- und Vorbereitungskosten geltend gemacht werden müssen, lassen sich diese per Dropdown-Menü in Spalte P darstellen. Bei ergänzenden Kommentaren nutzen Sie bitte die Spalte Q. Die Zeilen sind nur für die Einsätze ab dem 17. Einsatz zu befüllen. Soweit eine Netzreserveanlage an der Kapazitätsreserve teilnimmt, richtet sich die Vergütung ausschließlich nach § 13e Abs. 3 EnWG i.V.m. §§ 19 f. KapResV. Für solche Anlagen hat kein Ansatz im Tabellenblatt „K_1 PlankostenKapazitätsreserve“ zu erfolgen. 
Der Plan-Ist-Abgleich selbst erfolgt über das Regulierungskonto.</t>
  </si>
  <si>
    <t xml:space="preserve">Das Tabellenblatt "S_1“ orientiert sich am Tabellenblatt "S_2 Istkosten der Sicherheitsbereitschaft / zeitlich gestreckte Stillllegung / Versorgungsreserve".
</t>
  </si>
  <si>
    <t xml:space="preserve">Das Tabellenblatt "S_2 Istkosten Sicherheitsbereitschaft / zeitlich gestreckte Stilllegung / Versorgungsreserve“ dient der Darlegung der Kosten der Sicherheitsbereitschaft u.Ä..  
In Spalte C wird per Dropdown der jeweilige Kraftwerksblock ausgewählt. Automatisiert erfolgt die Ausgabe der Leistung in MW in den Spalten D. In den Spalten E und F sollen die Vergütung für die Vorhaltung bzw. periodenfremde Kostenkomponenten (davon-Position) hinterlegt werden.
</t>
  </si>
  <si>
    <t>Das Tabellenblatt "B_1 Plankosten besondere netztechnische Betriebsmittel“ orientiert sich am Tabellenblatt "B_2 Istkosten besondere netztechnische Betriebsmittel".</t>
  </si>
  <si>
    <t>Das Tabellenblatt "B_2“ dient der Darlegung der Kosten der besonderen netztechnischen Betriebsmittels. 
In Spalte D ist die vertraglich vereinbarte monatliche Leistungsvergütung einzutragen. In Spalte E ist die Anzahl der Monate einzutragen, in der das besondere netztechnische Betriebsmittel vorgehalten wird. In Spalte F werden automatisiert die Kosten für die Vorhaltung ausgegeben. In der Spalte G und I sollen weitere Kosten und Erlöse hinterlegt werden, welche sich per Dropdown-Menü in der Spalte H und J präzisieren lassen.  Kommentare können in Spalte K hinterlegt werden.</t>
  </si>
  <si>
    <t>Das Tabellenblatt "G_1“ orientiert sich am Tabellenblatt "G_2 Istkosten systemrelevante Gaskraftwerke".</t>
  </si>
  <si>
    <t>Kosten der Herstellung</t>
  </si>
  <si>
    <t>Kosten der Vorhaltung</t>
  </si>
  <si>
    <t>Rückerstattung investive Vorteile</t>
  </si>
  <si>
    <r>
      <t xml:space="preserve">Qualifizierte, betriebswirtschaftlich validierte Schätzungen, die auf Grundlage der Bildung von berechtigten Rückstellungen oder Rechnungsabgrenzungsposten erfolgt sind, müssen abgebildet werden und sind im Zuge ihrer tatsächlichen buchhalterischen Auflösung ebenfalls in den Istkosten abzurechnen. 
</t>
    </r>
    <r>
      <rPr>
        <b/>
        <sz val="11"/>
        <rFont val="Calibri"/>
        <family val="2"/>
        <scheme val="minor"/>
      </rPr>
      <t>Rückerstattungen aus investiven Vorteilen sowie Erträge werden als NEGATIVE WERTE eingetragen.</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</si>
</sst>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0\ &quot;€&quot;;[Red]\-#,##0\ &quot;€&quot;"/>
    <numFmt numFmtId="7" formatCode="#,##0.00\ &quot;€&quot;;\-#,##0.00\ &quot;€&quot;"/>
    <numFmt numFmtId="164" formatCode="_-* #,##0.00\ _€_-;\-* #,##0.00\ _€_-;_-* &quot;-&quot;??\ _€_-;_-@_-"/>
    <numFmt numFmtId="165" formatCode="#,##0.00\ &quot;€&quot;"/>
    <numFmt numFmtId="166" formatCode="[$-407]d/\ mmmm\ yyyy;@"/>
    <numFmt numFmtId="167" formatCode="\-\ 0.00\ &quot;€&quot;"/>
    <numFmt numFmtId="168" formatCode="#,##0.00\ _€"/>
  </numFmts>
  <fonts count="4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b/>
      <sz val="18"/>
      <color theme="1"/>
      <name val="Calibri"/>
      <family val="2"/>
      <scheme val="minor"/>
    </font>
    <font>
      <sz val="14"/>
      <color theme="1"/>
      <name val="Calibri"/>
      <family val="2"/>
      <scheme val="minor"/>
    </font>
    <font>
      <u/>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u/>
      <sz val="14"/>
      <color theme="1"/>
      <name val="Calibri"/>
      <family val="2"/>
      <scheme val="minor"/>
    </font>
    <font>
      <b/>
      <u/>
      <sz val="11"/>
      <color theme="1"/>
      <name val="Calibri"/>
      <family val="2"/>
      <scheme val="minor"/>
    </font>
    <font>
      <b/>
      <sz val="11"/>
      <color rgb="FFFF0000"/>
      <name val="Calibri"/>
      <family val="2"/>
      <scheme val="minor"/>
    </font>
    <font>
      <sz val="11"/>
      <color theme="1"/>
      <name val="Calibri"/>
      <family val="2"/>
      <scheme val="minor"/>
    </font>
    <font>
      <sz val="11"/>
      <color rgb="FF000000"/>
      <name val="Calibri"/>
      <family val="2"/>
    </font>
    <font>
      <b/>
      <sz val="11"/>
      <color rgb="FF000000"/>
      <name val="Calibri"/>
      <family val="2"/>
    </font>
    <font>
      <sz val="11"/>
      <color theme="1"/>
      <name val="Calibri"/>
      <family val="2"/>
      <scheme val="minor"/>
    </font>
    <font>
      <b/>
      <u/>
      <sz val="11"/>
      <color rgb="FF000000"/>
      <name val="Calibri"/>
      <family val="2"/>
    </font>
    <font>
      <sz val="10"/>
      <color theme="1"/>
      <name val="Calibri"/>
      <family val="2"/>
      <scheme val="minor"/>
    </font>
    <font>
      <sz val="10"/>
      <color theme="1"/>
      <name val="Arial"/>
      <family val="2"/>
    </font>
    <font>
      <b/>
      <sz val="10"/>
      <color theme="1"/>
      <name val="Arial"/>
      <family val="2"/>
    </font>
    <font>
      <b/>
      <u/>
      <sz val="10"/>
      <name val="Arial"/>
      <family val="2"/>
    </font>
    <font>
      <b/>
      <sz val="10"/>
      <name val="Arial"/>
      <family val="2"/>
    </font>
    <font>
      <b/>
      <u val="double"/>
      <sz val="11"/>
      <color theme="1"/>
      <name val="Calibri"/>
      <family val="2"/>
      <scheme val="minor"/>
    </font>
    <font>
      <b/>
      <u/>
      <sz val="10"/>
      <color theme="1"/>
      <name val="Arial"/>
      <family val="2"/>
    </font>
    <font>
      <sz val="11"/>
      <color theme="1"/>
      <name val="Calibri"/>
      <family val="2"/>
      <scheme val="minor"/>
    </font>
    <font>
      <b/>
      <sz val="22"/>
      <name val="Calibri"/>
      <family val="2"/>
      <scheme val="minor"/>
    </font>
    <font>
      <b/>
      <u/>
      <sz val="14"/>
      <name val="Calibri"/>
      <family val="2"/>
      <scheme val="minor"/>
    </font>
    <font>
      <b/>
      <sz val="14"/>
      <name val="Calibri"/>
      <family val="2"/>
      <scheme val="minor"/>
    </font>
    <font>
      <b/>
      <u/>
      <sz val="10"/>
      <color rgb="FFFF0000"/>
      <name val="Arial"/>
      <family val="2"/>
    </font>
    <font>
      <b/>
      <sz val="18"/>
      <name val="Calibri"/>
      <family val="2"/>
      <scheme val="minor"/>
    </font>
    <font>
      <sz val="8"/>
      <name val="Calibri"/>
      <family val="2"/>
      <scheme val="minor"/>
    </font>
    <font>
      <u val="double"/>
      <sz val="11"/>
      <color theme="1"/>
      <name val="Calibri"/>
      <family val="2"/>
      <scheme val="minor"/>
    </font>
    <font>
      <b/>
      <sz val="11"/>
      <name val="Calibri"/>
      <family val="2"/>
      <scheme val="minor"/>
    </font>
    <font>
      <sz val="11"/>
      <color theme="1"/>
      <name val="Calibri"/>
      <scheme val="minor"/>
    </font>
  </fonts>
  <fills count="43">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FFFF99"/>
        <bgColor indexed="64"/>
      </patternFill>
    </fill>
    <fill>
      <patternFill patternType="solid">
        <fgColor theme="0" tint="-0.34998626667073579"/>
        <bgColor rgb="FF000000"/>
      </patternFill>
    </fill>
    <fill>
      <patternFill patternType="solid">
        <fgColor rgb="FFFFFF99"/>
        <bgColor rgb="FF000000"/>
      </patternFill>
    </fill>
    <fill>
      <patternFill patternType="solid">
        <fgColor rgb="FFFFFF00"/>
        <bgColor indexed="64"/>
      </patternFill>
    </fill>
  </fills>
  <borders count="88">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ck">
        <color indexed="64"/>
      </top>
      <bottom style="thick">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rgb="FF000000"/>
      </left>
      <right style="thin">
        <color rgb="FF000000"/>
      </right>
      <top style="medium">
        <color indexed="64"/>
      </top>
      <bottom style="thin">
        <color rgb="FF000000"/>
      </bottom>
      <diagonal/>
    </border>
    <border>
      <left style="thin">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theme="4" tint="0.39997558519241921"/>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0">
    <xf numFmtId="0" fontId="0" fillId="0" borderId="0"/>
    <xf numFmtId="0" fontId="8" fillId="0" borderId="0"/>
    <xf numFmtId="0" fontId="1" fillId="0" borderId="0"/>
    <xf numFmtId="0" fontId="9" fillId="0" borderId="0" applyNumberFormat="0" applyFill="0" applyBorder="0" applyAlignment="0" applyProtection="0"/>
    <xf numFmtId="0" fontId="10" fillId="0" borderId="22" applyNumberFormat="0" applyFill="0" applyAlignment="0" applyProtection="0"/>
    <xf numFmtId="0" fontId="11" fillId="0" borderId="23" applyNumberFormat="0" applyFill="0" applyAlignment="0" applyProtection="0"/>
    <xf numFmtId="0" fontId="12" fillId="0" borderId="24" applyNumberFormat="0" applyFill="0" applyAlignment="0" applyProtection="0"/>
    <xf numFmtId="0" fontId="12" fillId="0" borderId="0" applyNumberFormat="0" applyFill="0" applyBorder="0" applyAlignment="0" applyProtection="0"/>
    <xf numFmtId="0" fontId="13" fillId="7" borderId="0" applyNumberFormat="0" applyBorder="0" applyAlignment="0" applyProtection="0"/>
    <xf numFmtId="0" fontId="14" fillId="8" borderId="0" applyNumberFormat="0" applyBorder="0" applyAlignment="0" applyProtection="0"/>
    <xf numFmtId="0" fontId="15" fillId="9" borderId="0" applyNumberFormat="0" applyBorder="0" applyAlignment="0" applyProtection="0"/>
    <xf numFmtId="0" fontId="16" fillId="10" borderId="25" applyNumberFormat="0" applyAlignment="0" applyProtection="0"/>
    <xf numFmtId="0" fontId="17" fillId="11" borderId="26" applyNumberFormat="0" applyAlignment="0" applyProtection="0"/>
    <xf numFmtId="0" fontId="18" fillId="11" borderId="25" applyNumberFormat="0" applyAlignment="0" applyProtection="0"/>
    <xf numFmtId="0" fontId="19" fillId="0" borderId="27" applyNumberFormat="0" applyFill="0" applyAlignment="0" applyProtection="0"/>
    <xf numFmtId="0" fontId="20" fillId="12" borderId="28" applyNumberFormat="0" applyAlignment="0" applyProtection="0"/>
    <xf numFmtId="0" fontId="21" fillId="0" borderId="0" applyNumberFormat="0" applyFill="0" applyBorder="0" applyAlignment="0" applyProtection="0"/>
    <xf numFmtId="0" fontId="1" fillId="13" borderId="29" applyNumberFormat="0" applyFont="0" applyAlignment="0" applyProtection="0"/>
    <xf numFmtId="0" fontId="22" fillId="0" borderId="0" applyNumberFormat="0" applyFill="0" applyBorder="0" applyAlignment="0" applyProtection="0"/>
    <xf numFmtId="0" fontId="2" fillId="0" borderId="30" applyNumberFormat="0" applyFill="0" applyAlignment="0" applyProtection="0"/>
    <xf numFmtId="0" fontId="2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3" fillId="37" borderId="0" applyNumberFormat="0" applyBorder="0" applyAlignment="0" applyProtection="0"/>
    <xf numFmtId="164" fontId="1" fillId="0" borderId="0" applyFont="0" applyFill="0" applyBorder="0" applyAlignment="0" applyProtection="0"/>
    <xf numFmtId="0" fontId="1" fillId="0" borderId="0"/>
    <xf numFmtId="0" fontId="8" fillId="0" borderId="0"/>
    <xf numFmtId="9" fontId="1" fillId="0" borderId="0" applyFont="0" applyFill="0" applyBorder="0" applyAlignment="0" applyProtection="0"/>
    <xf numFmtId="164" fontId="1" fillId="0" borderId="0" applyFont="0" applyFill="0" applyBorder="0" applyAlignment="0" applyProtection="0"/>
    <xf numFmtId="0" fontId="8" fillId="0" borderId="0"/>
  </cellStyleXfs>
  <cellXfs count="661">
    <xf numFmtId="0" fontId="0" fillId="0" borderId="0" xfId="0"/>
    <xf numFmtId="0" fontId="0" fillId="2" borderId="0" xfId="0" applyFill="1"/>
    <xf numFmtId="4" fontId="0" fillId="0" borderId="0" xfId="0" applyNumberFormat="1"/>
    <xf numFmtId="0" fontId="0" fillId="5" borderId="16" xfId="0" applyFill="1" applyBorder="1" applyAlignment="1">
      <alignment horizontal="left" indent="2"/>
    </xf>
    <xf numFmtId="49" fontId="0" fillId="5" borderId="17" xfId="0" applyNumberFormat="1" applyFill="1" applyBorder="1"/>
    <xf numFmtId="49" fontId="0" fillId="2" borderId="0" xfId="0" applyNumberFormat="1" applyFill="1"/>
    <xf numFmtId="49" fontId="0" fillId="6" borderId="15" xfId="0" applyNumberFormat="1" applyFill="1" applyBorder="1"/>
    <xf numFmtId="0" fontId="0" fillId="6" borderId="16" xfId="0" applyFill="1" applyBorder="1" applyAlignment="1">
      <alignment horizontal="left" indent="2"/>
    </xf>
    <xf numFmtId="49" fontId="0" fillId="6" borderId="21" xfId="0" applyNumberFormat="1" applyFill="1" applyBorder="1"/>
    <xf numFmtId="49" fontId="0" fillId="6" borderId="17" xfId="0" applyNumberFormat="1" applyFill="1" applyBorder="1"/>
    <xf numFmtId="0" fontId="0" fillId="6" borderId="18" xfId="0" applyFill="1" applyBorder="1" applyAlignment="1">
      <alignment horizontal="left" indent="2"/>
    </xf>
    <xf numFmtId="49" fontId="0" fillId="6" borderId="20" xfId="0" applyNumberFormat="1" applyFill="1" applyBorder="1"/>
    <xf numFmtId="4" fontId="0" fillId="2" borderId="0" xfId="0" applyNumberFormat="1" applyFill="1"/>
    <xf numFmtId="4" fontId="0" fillId="6" borderId="10" xfId="0" applyNumberFormat="1" applyFill="1" applyBorder="1"/>
    <xf numFmtId="0" fontId="2" fillId="3" borderId="34" xfId="0" applyFont="1" applyFill="1" applyBorder="1"/>
    <xf numFmtId="0" fontId="0" fillId="3" borderId="35" xfId="0" applyFill="1" applyBorder="1"/>
    <xf numFmtId="0" fontId="0" fillId="3" borderId="11" xfId="0" applyFill="1" applyBorder="1"/>
    <xf numFmtId="0" fontId="0" fillId="6" borderId="10" xfId="0" applyFill="1" applyBorder="1"/>
    <xf numFmtId="0" fontId="0" fillId="6" borderId="11" xfId="0" applyFill="1" applyBorder="1"/>
    <xf numFmtId="0" fontId="0" fillId="6" borderId="38" xfId="0" applyFill="1" applyBorder="1"/>
    <xf numFmtId="0" fontId="0" fillId="6" borderId="19" xfId="0" applyFill="1" applyBorder="1"/>
    <xf numFmtId="3" fontId="2" fillId="6" borderId="10" xfId="0" applyNumberFormat="1" applyFont="1" applyFill="1" applyBorder="1"/>
    <xf numFmtId="0" fontId="0" fillId="6" borderId="37" xfId="0" applyFill="1" applyBorder="1"/>
    <xf numFmtId="0" fontId="0" fillId="6" borderId="32" xfId="0" applyFill="1" applyBorder="1"/>
    <xf numFmtId="0" fontId="3" fillId="6" borderId="13" xfId="0" applyFont="1" applyFill="1" applyBorder="1" applyAlignment="1">
      <alignment horizontal="left"/>
    </xf>
    <xf numFmtId="0" fontId="0" fillId="2" borderId="1" xfId="0" applyFill="1" applyBorder="1" applyAlignment="1">
      <alignment horizontal="left" indent="3"/>
    </xf>
    <xf numFmtId="0" fontId="0" fillId="2" borderId="1" xfId="0" applyFill="1" applyBorder="1"/>
    <xf numFmtId="4" fontId="0" fillId="2" borderId="1" xfId="0" applyNumberFormat="1" applyFill="1" applyBorder="1"/>
    <xf numFmtId="49" fontId="0" fillId="2" borderId="1" xfId="0" applyNumberFormat="1" applyFill="1" applyBorder="1"/>
    <xf numFmtId="0" fontId="0" fillId="2" borderId="1" xfId="0" applyFill="1" applyBorder="1" applyAlignment="1">
      <alignment horizontal="left" indent="2"/>
    </xf>
    <xf numFmtId="4" fontId="2" fillId="2" borderId="1" xfId="0" applyNumberFormat="1" applyFont="1" applyFill="1" applyBorder="1"/>
    <xf numFmtId="0" fontId="3" fillId="5" borderId="13" xfId="0" applyFont="1" applyFill="1" applyBorder="1"/>
    <xf numFmtId="49" fontId="0" fillId="5" borderId="15" xfId="0" applyNumberFormat="1" applyFill="1" applyBorder="1"/>
    <xf numFmtId="0" fontId="0" fillId="5" borderId="16" xfId="0" applyFill="1" applyBorder="1" applyAlignment="1">
      <alignment horizontal="left" indent="1"/>
    </xf>
    <xf numFmtId="0" fontId="0" fillId="4" borderId="3" xfId="0" applyFill="1" applyBorder="1"/>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4" borderId="6" xfId="0" applyFont="1" applyFill="1" applyBorder="1"/>
    <xf numFmtId="49" fontId="0" fillId="4" borderId="8" xfId="0" applyNumberFormat="1" applyFill="1" applyBorder="1"/>
    <xf numFmtId="0" fontId="0" fillId="4" borderId="9" xfId="0" applyFill="1" applyBorder="1" applyAlignment="1">
      <alignment horizontal="left" indent="2"/>
    </xf>
    <xf numFmtId="49" fontId="0" fillId="4" borderId="12" xfId="0" applyNumberFormat="1" applyFill="1" applyBorder="1"/>
    <xf numFmtId="0" fontId="0" fillId="5" borderId="40" xfId="0" applyFill="1" applyBorder="1" applyAlignment="1">
      <alignment horizontal="left" indent="2"/>
    </xf>
    <xf numFmtId="49" fontId="0" fillId="5" borderId="41" xfId="0" applyNumberFormat="1" applyFill="1" applyBorder="1"/>
    <xf numFmtId="0" fontId="0" fillId="4" borderId="42" xfId="0" applyFill="1" applyBorder="1" applyAlignment="1">
      <alignment horizontal="left" indent="2"/>
    </xf>
    <xf numFmtId="49" fontId="0" fillId="4" borderId="43" xfId="0" applyNumberFormat="1" applyFill="1" applyBorder="1"/>
    <xf numFmtId="0" fontId="0" fillId="3" borderId="32" xfId="0" applyFill="1" applyBorder="1"/>
    <xf numFmtId="0" fontId="0" fillId="5" borderId="10" xfId="0" applyFill="1" applyBorder="1"/>
    <xf numFmtId="0" fontId="0" fillId="6" borderId="45" xfId="0" applyFill="1" applyBorder="1"/>
    <xf numFmtId="0" fontId="0" fillId="2" borderId="0" xfId="0" applyFill="1" applyAlignment="1">
      <alignment horizontal="left" indent="3"/>
    </xf>
    <xf numFmtId="4" fontId="0" fillId="2" borderId="46" xfId="0" applyNumberFormat="1" applyFill="1" applyBorder="1"/>
    <xf numFmtId="0" fontId="0" fillId="2" borderId="46" xfId="0" applyFill="1" applyBorder="1" applyAlignment="1">
      <alignment horizontal="left" indent="3"/>
    </xf>
    <xf numFmtId="0" fontId="7" fillId="6" borderId="39" xfId="0" applyFont="1" applyFill="1" applyBorder="1" applyAlignment="1">
      <alignment horizontal="left" indent="2"/>
    </xf>
    <xf numFmtId="0" fontId="0" fillId="2" borderId="47" xfId="0" applyFill="1" applyBorder="1" applyAlignment="1">
      <alignment horizontal="left" indent="3"/>
    </xf>
    <xf numFmtId="0" fontId="0" fillId="2" borderId="47" xfId="0" applyFill="1" applyBorder="1"/>
    <xf numFmtId="4" fontId="0" fillId="2" borderId="47" xfId="0" applyNumberFormat="1" applyFill="1" applyBorder="1"/>
    <xf numFmtId="49" fontId="0" fillId="2" borderId="47" xfId="0" applyNumberFormat="1" applyFill="1" applyBorder="1"/>
    <xf numFmtId="0" fontId="0" fillId="6" borderId="40" xfId="0" applyFill="1" applyBorder="1" applyAlignment="1">
      <alignment horizontal="left" indent="2"/>
    </xf>
    <xf numFmtId="49" fontId="0" fillId="6" borderId="41" xfId="0" applyNumberFormat="1" applyFill="1" applyBorder="1"/>
    <xf numFmtId="0" fontId="0" fillId="6" borderId="48" xfId="0" applyFill="1" applyBorder="1" applyAlignment="1">
      <alignment horizontal="left" indent="2"/>
    </xf>
    <xf numFmtId="0" fontId="0" fillId="3" borderId="10" xfId="0" applyFill="1" applyBorder="1"/>
    <xf numFmtId="4" fontId="27" fillId="2" borderId="0" xfId="0" applyNumberFormat="1" applyFont="1" applyFill="1"/>
    <xf numFmtId="0" fontId="0" fillId="5" borderId="16" xfId="0" applyFill="1" applyBorder="1" applyAlignment="1">
      <alignment horizontal="left" indent="3"/>
    </xf>
    <xf numFmtId="0" fontId="0" fillId="6" borderId="17" xfId="0" applyFill="1" applyBorder="1"/>
    <xf numFmtId="0" fontId="0" fillId="6" borderId="41" xfId="0" applyFill="1" applyBorder="1"/>
    <xf numFmtId="0" fontId="0" fillId="6" borderId="49" xfId="0" applyFill="1" applyBorder="1"/>
    <xf numFmtId="0" fontId="0" fillId="6" borderId="20" xfId="0" applyFill="1" applyBorder="1"/>
    <xf numFmtId="0" fontId="0" fillId="5" borderId="39" xfId="0" applyFill="1" applyBorder="1" applyAlignment="1">
      <alignment horizontal="left" indent="3"/>
    </xf>
    <xf numFmtId="0" fontId="2" fillId="5" borderId="50" xfId="0" applyFont="1" applyFill="1" applyBorder="1" applyAlignment="1">
      <alignment horizontal="left" indent="2"/>
    </xf>
    <xf numFmtId="165" fontId="2" fillId="5" borderId="10" xfId="0" applyNumberFormat="1" applyFont="1" applyFill="1" applyBorder="1"/>
    <xf numFmtId="0" fontId="0" fillId="5" borderId="39" xfId="0" applyFill="1" applyBorder="1" applyAlignment="1">
      <alignment horizontal="left"/>
    </xf>
    <xf numFmtId="4" fontId="2" fillId="5" borderId="1" xfId="0" applyNumberFormat="1" applyFont="1" applyFill="1" applyBorder="1"/>
    <xf numFmtId="49" fontId="0" fillId="5" borderId="2" xfId="0" applyNumberFormat="1" applyFill="1" applyBorder="1"/>
    <xf numFmtId="0" fontId="3" fillId="6" borderId="1" xfId="0" applyFont="1" applyFill="1" applyBorder="1"/>
    <xf numFmtId="4" fontId="2" fillId="6" borderId="1" xfId="0" applyNumberFormat="1" applyFont="1" applyFill="1" applyBorder="1"/>
    <xf numFmtId="0" fontId="0" fillId="6" borderId="39" xfId="0" applyFill="1" applyBorder="1" applyAlignment="1">
      <alignment horizontal="left"/>
    </xf>
    <xf numFmtId="165" fontId="6" fillId="4" borderId="7" xfId="0" applyNumberFormat="1" applyFont="1" applyFill="1" applyBorder="1"/>
    <xf numFmtId="165" fontId="2" fillId="4" borderId="10" xfId="0" applyNumberFormat="1" applyFont="1" applyFill="1" applyBorder="1"/>
    <xf numFmtId="165" fontId="2" fillId="4" borderId="38" xfId="0" applyNumberFormat="1" applyFont="1" applyFill="1" applyBorder="1"/>
    <xf numFmtId="165" fontId="2" fillId="5" borderId="14" xfId="0" applyNumberFormat="1" applyFont="1" applyFill="1" applyBorder="1"/>
    <xf numFmtId="165" fontId="3" fillId="6" borderId="14" xfId="0" applyNumberFormat="1" applyFont="1" applyFill="1" applyBorder="1"/>
    <xf numFmtId="165" fontId="2" fillId="6" borderId="10" xfId="0" applyNumberFormat="1" applyFont="1" applyFill="1" applyBorder="1"/>
    <xf numFmtId="165" fontId="2" fillId="6" borderId="19" xfId="0" applyNumberFormat="1" applyFont="1" applyFill="1" applyBorder="1"/>
    <xf numFmtId="165" fontId="2" fillId="6" borderId="14" xfId="0" applyNumberFormat="1" applyFont="1" applyFill="1" applyBorder="1"/>
    <xf numFmtId="165" fontId="0" fillId="6" borderId="38" xfId="0" applyNumberFormat="1" applyFill="1" applyBorder="1"/>
    <xf numFmtId="0" fontId="2" fillId="6" borderId="48" xfId="0" applyFont="1" applyFill="1" applyBorder="1" applyAlignment="1">
      <alignment horizontal="left" indent="2"/>
    </xf>
    <xf numFmtId="165" fontId="2" fillId="6" borderId="32" xfId="0" applyNumberFormat="1" applyFont="1" applyFill="1" applyBorder="1"/>
    <xf numFmtId="0" fontId="0" fillId="6" borderId="11" xfId="0" applyFill="1" applyBorder="1" applyAlignment="1">
      <alignment wrapText="1"/>
    </xf>
    <xf numFmtId="0" fontId="0" fillId="5" borderId="10" xfId="0" applyFill="1" applyBorder="1" applyAlignment="1">
      <alignment wrapText="1"/>
    </xf>
    <xf numFmtId="0" fontId="25" fillId="5" borderId="10" xfId="0" applyFont="1" applyFill="1" applyBorder="1"/>
    <xf numFmtId="165" fontId="0" fillId="6" borderId="1" xfId="0" applyNumberFormat="1" applyFill="1" applyBorder="1"/>
    <xf numFmtId="165" fontId="0" fillId="6" borderId="10" xfId="0" applyNumberFormat="1" applyFill="1" applyBorder="1"/>
    <xf numFmtId="0" fontId="0" fillId="5" borderId="48" xfId="0" applyFill="1" applyBorder="1" applyAlignment="1">
      <alignment horizontal="left" indent="3"/>
    </xf>
    <xf numFmtId="165" fontId="0" fillId="39" borderId="10" xfId="0" applyNumberFormat="1" applyFill="1" applyBorder="1" applyProtection="1">
      <protection locked="0"/>
    </xf>
    <xf numFmtId="0" fontId="2" fillId="39" borderId="13" xfId="0" applyFont="1" applyFill="1" applyBorder="1" applyAlignment="1" applyProtection="1">
      <alignment horizontal="left" indent="2"/>
      <protection locked="0"/>
    </xf>
    <xf numFmtId="165" fontId="0" fillId="39" borderId="38" xfId="0" applyNumberFormat="1" applyFill="1" applyBorder="1" applyProtection="1">
      <protection locked="0"/>
    </xf>
    <xf numFmtId="14" fontId="0" fillId="39" borderId="10" xfId="0" applyNumberFormat="1" applyFill="1" applyBorder="1" applyProtection="1">
      <protection locked="0"/>
    </xf>
    <xf numFmtId="14" fontId="0" fillId="39" borderId="38" xfId="0" applyNumberFormat="1" applyFill="1" applyBorder="1" applyProtection="1">
      <protection locked="0"/>
    </xf>
    <xf numFmtId="0" fontId="2" fillId="5" borderId="36" xfId="0" applyFont="1" applyFill="1" applyBorder="1" applyAlignment="1">
      <alignment horizontal="left" indent="2"/>
    </xf>
    <xf numFmtId="0" fontId="2" fillId="6" borderId="50" xfId="0" applyFont="1" applyFill="1" applyBorder="1" applyAlignment="1">
      <alignment horizontal="left" indent="2"/>
    </xf>
    <xf numFmtId="0" fontId="2" fillId="6" borderId="14" xfId="0" applyFont="1" applyFill="1" applyBorder="1" applyAlignment="1">
      <alignment horizontal="left" indent="2"/>
    </xf>
    <xf numFmtId="0" fontId="2" fillId="6" borderId="36" xfId="0" applyFont="1" applyFill="1" applyBorder="1" applyAlignment="1">
      <alignment horizontal="left" indent="2"/>
    </xf>
    <xf numFmtId="49" fontId="0" fillId="39" borderId="17" xfId="0" applyNumberFormat="1" applyFill="1" applyBorder="1" applyProtection="1">
      <protection locked="0"/>
    </xf>
    <xf numFmtId="0" fontId="0" fillId="39" borderId="17" xfId="0" applyFill="1" applyBorder="1" applyProtection="1">
      <protection locked="0"/>
    </xf>
    <xf numFmtId="4" fontId="0" fillId="39" borderId="17" xfId="0" applyNumberFormat="1" applyFill="1" applyBorder="1" applyProtection="1">
      <protection locked="0"/>
    </xf>
    <xf numFmtId="49" fontId="0" fillId="39" borderId="20" xfId="0" applyNumberFormat="1" applyFill="1" applyBorder="1" applyProtection="1">
      <protection locked="0"/>
    </xf>
    <xf numFmtId="165" fontId="0" fillId="5" borderId="10" xfId="0" applyNumberFormat="1" applyFill="1" applyBorder="1"/>
    <xf numFmtId="49" fontId="0" fillId="6" borderId="1" xfId="0" applyNumberFormat="1" applyFill="1" applyBorder="1"/>
    <xf numFmtId="0" fontId="0" fillId="5" borderId="11" xfId="0" applyFill="1" applyBorder="1"/>
    <xf numFmtId="0" fontId="2" fillId="6" borderId="51" xfId="0" applyFont="1" applyFill="1" applyBorder="1" applyAlignment="1">
      <alignment horizontal="left" indent="2"/>
    </xf>
    <xf numFmtId="0" fontId="2" fillId="6" borderId="52" xfId="0" applyFont="1" applyFill="1" applyBorder="1" applyAlignment="1">
      <alignment horizontal="left" indent="2"/>
    </xf>
    <xf numFmtId="0" fontId="0" fillId="6" borderId="53" xfId="0" applyFill="1" applyBorder="1" applyAlignment="1">
      <alignment horizontal="left" indent="2"/>
    </xf>
    <xf numFmtId="0" fontId="7" fillId="6" borderId="53" xfId="0" applyFont="1" applyFill="1" applyBorder="1" applyAlignment="1">
      <alignment horizontal="left" indent="2"/>
    </xf>
    <xf numFmtId="0" fontId="0" fillId="6" borderId="53" xfId="0" applyFill="1" applyBorder="1" applyAlignment="1">
      <alignment horizontal="left"/>
    </xf>
    <xf numFmtId="14" fontId="0" fillId="39" borderId="54" xfId="0" applyNumberFormat="1" applyFill="1" applyBorder="1" applyProtection="1">
      <protection locked="0"/>
    </xf>
    <xf numFmtId="165" fontId="0" fillId="39" borderId="54" xfId="0" applyNumberFormat="1" applyFill="1" applyBorder="1" applyProtection="1">
      <protection locked="0"/>
    </xf>
    <xf numFmtId="14" fontId="0" fillId="39" borderId="55" xfId="0" applyNumberFormat="1" applyFill="1" applyBorder="1" applyProtection="1">
      <protection locked="0"/>
    </xf>
    <xf numFmtId="165" fontId="0" fillId="39" borderId="55" xfId="0" applyNumberFormat="1" applyFill="1" applyBorder="1" applyProtection="1">
      <protection locked="0"/>
    </xf>
    <xf numFmtId="165" fontId="28" fillId="39" borderId="54" xfId="0" applyNumberFormat="1" applyFont="1" applyFill="1" applyBorder="1" applyProtection="1">
      <protection locked="0"/>
    </xf>
    <xf numFmtId="165" fontId="28" fillId="39" borderId="55" xfId="0" applyNumberFormat="1" applyFont="1" applyFill="1" applyBorder="1" applyProtection="1">
      <protection locked="0"/>
    </xf>
    <xf numFmtId="0" fontId="28" fillId="39" borderId="54" xfId="0" applyFont="1" applyFill="1" applyBorder="1" applyProtection="1">
      <protection locked="0"/>
    </xf>
    <xf numFmtId="0" fontId="28" fillId="39" borderId="55" xfId="0" applyFont="1" applyFill="1" applyBorder="1" applyProtection="1">
      <protection locked="0"/>
    </xf>
    <xf numFmtId="165" fontId="2" fillId="6" borderId="52" xfId="0" applyNumberFormat="1" applyFont="1" applyFill="1" applyBorder="1"/>
    <xf numFmtId="165" fontId="2" fillId="6" borderId="52" xfId="0" applyNumberFormat="1" applyFont="1" applyFill="1" applyBorder="1" applyAlignment="1" applyProtection="1">
      <alignment horizontal="left" indent="2"/>
      <protection locked="0"/>
    </xf>
    <xf numFmtId="165" fontId="29" fillId="6" borderId="52" xfId="0" applyNumberFormat="1" applyFont="1" applyFill="1" applyBorder="1" applyAlignment="1" applyProtection="1">
      <alignment horizontal="left" indent="2"/>
      <protection locked="0"/>
    </xf>
    <xf numFmtId="0" fontId="29" fillId="6" borderId="52" xfId="0" applyFont="1" applyFill="1" applyBorder="1" applyAlignment="1" applyProtection="1">
      <alignment horizontal="left" indent="2"/>
      <protection locked="0"/>
    </xf>
    <xf numFmtId="0" fontId="29" fillId="40" borderId="52" xfId="0" applyFont="1" applyFill="1" applyBorder="1" applyAlignment="1">
      <alignment horizontal="left" indent="2"/>
    </xf>
    <xf numFmtId="0" fontId="28" fillId="41" borderId="54" xfId="0" applyFont="1" applyFill="1" applyBorder="1" applyProtection="1">
      <protection locked="0"/>
    </xf>
    <xf numFmtId="0" fontId="28" fillId="41" borderId="55" xfId="0" applyFont="1" applyFill="1" applyBorder="1" applyProtection="1">
      <protection locked="0"/>
    </xf>
    <xf numFmtId="165" fontId="2" fillId="39" borderId="10" xfId="0" applyNumberFormat="1" applyFont="1" applyFill="1" applyBorder="1" applyProtection="1">
      <protection locked="0"/>
    </xf>
    <xf numFmtId="14" fontId="0" fillId="6" borderId="16" xfId="0" applyNumberFormat="1" applyFill="1" applyBorder="1" applyAlignment="1">
      <alignment horizontal="left" indent="2"/>
    </xf>
    <xf numFmtId="14" fontId="0" fillId="6" borderId="17" xfId="0" applyNumberFormat="1" applyFill="1" applyBorder="1"/>
    <xf numFmtId="14" fontId="0" fillId="6" borderId="18" xfId="0" applyNumberFormat="1" applyFill="1" applyBorder="1" applyAlignment="1">
      <alignment horizontal="left" indent="2"/>
    </xf>
    <xf numFmtId="14" fontId="0" fillId="6" borderId="20" xfId="0" applyNumberFormat="1" applyFill="1" applyBorder="1"/>
    <xf numFmtId="0" fontId="0" fillId="38" borderId="10" xfId="0" applyFill="1" applyBorder="1"/>
    <xf numFmtId="4" fontId="0" fillId="38" borderId="10" xfId="0" applyNumberFormat="1" applyFill="1" applyBorder="1"/>
    <xf numFmtId="49" fontId="0" fillId="5" borderId="1" xfId="0" applyNumberFormat="1" applyFill="1" applyBorder="1"/>
    <xf numFmtId="0" fontId="3" fillId="5" borderId="56" xfId="0" applyFont="1" applyFill="1" applyBorder="1"/>
    <xf numFmtId="0" fontId="2" fillId="38" borderId="10" xfId="0" applyFont="1" applyFill="1" applyBorder="1" applyAlignment="1">
      <alignment horizontal="left" indent="2"/>
    </xf>
    <xf numFmtId="167" fontId="0" fillId="6" borderId="10" xfId="0" applyNumberFormat="1" applyFill="1" applyBorder="1"/>
    <xf numFmtId="4" fontId="30" fillId="6" borderId="10" xfId="0" applyNumberFormat="1" applyFont="1" applyFill="1" applyBorder="1"/>
    <xf numFmtId="0" fontId="30" fillId="6" borderId="10" xfId="0" applyFont="1" applyFill="1" applyBorder="1"/>
    <xf numFmtId="0" fontId="3" fillId="6" borderId="56" xfId="0" applyFont="1" applyFill="1" applyBorder="1"/>
    <xf numFmtId="0" fontId="0" fillId="6" borderId="1" xfId="0" applyFill="1" applyBorder="1"/>
    <xf numFmtId="0" fontId="0" fillId="6" borderId="2" xfId="0" applyFill="1" applyBorder="1"/>
    <xf numFmtId="49" fontId="0" fillId="5" borderId="20" xfId="0" applyNumberFormat="1" applyFill="1" applyBorder="1"/>
    <xf numFmtId="167" fontId="2" fillId="6" borderId="19" xfId="0" applyNumberFormat="1" applyFont="1" applyFill="1" applyBorder="1" applyProtection="1">
      <protection locked="0"/>
    </xf>
    <xf numFmtId="165" fontId="0" fillId="3" borderId="35" xfId="0" applyNumberFormat="1" applyFill="1" applyBorder="1"/>
    <xf numFmtId="165" fontId="6" fillId="3" borderId="7" xfId="0" applyNumberFormat="1" applyFont="1" applyFill="1" applyBorder="1"/>
    <xf numFmtId="165" fontId="2" fillId="3" borderId="35" xfId="0" applyNumberFormat="1" applyFont="1" applyFill="1" applyBorder="1"/>
    <xf numFmtId="165" fontId="0" fillId="3" borderId="11" xfId="0" applyNumberFormat="1" applyFill="1" applyBorder="1"/>
    <xf numFmtId="165" fontId="2" fillId="3" borderId="10" xfId="0" applyNumberFormat="1" applyFont="1" applyFill="1" applyBorder="1"/>
    <xf numFmtId="165" fontId="0" fillId="3" borderId="32" xfId="0" applyNumberFormat="1" applyFill="1" applyBorder="1"/>
    <xf numFmtId="165" fontId="2" fillId="3" borderId="38" xfId="0" applyNumberFormat="1" applyFont="1" applyFill="1" applyBorder="1"/>
    <xf numFmtId="165" fontId="0" fillId="6" borderId="11" xfId="0" applyNumberFormat="1" applyFill="1" applyBorder="1"/>
    <xf numFmtId="165" fontId="0" fillId="6" borderId="45" xfId="0" applyNumberFormat="1" applyFill="1" applyBorder="1"/>
    <xf numFmtId="165" fontId="0" fillId="6" borderId="32" xfId="0" applyNumberFormat="1" applyFill="1" applyBorder="1"/>
    <xf numFmtId="165" fontId="2" fillId="6" borderId="11" xfId="0" applyNumberFormat="1" applyFont="1" applyFill="1" applyBorder="1"/>
    <xf numFmtId="165" fontId="0" fillId="6" borderId="37" xfId="0" applyNumberFormat="1" applyFill="1" applyBorder="1"/>
    <xf numFmtId="165" fontId="26" fillId="6" borderId="11" xfId="0" applyNumberFormat="1" applyFont="1" applyFill="1" applyBorder="1"/>
    <xf numFmtId="165" fontId="26" fillId="6" borderId="32" xfId="0" applyNumberFormat="1" applyFont="1" applyFill="1" applyBorder="1"/>
    <xf numFmtId="165" fontId="26" fillId="6" borderId="10" xfId="0" applyNumberFormat="1" applyFont="1" applyFill="1" applyBorder="1"/>
    <xf numFmtId="165" fontId="0" fillId="6" borderId="19" xfId="0" applyNumberFormat="1" applyFill="1" applyBorder="1"/>
    <xf numFmtId="165" fontId="26" fillId="6" borderId="19" xfId="0" applyNumberFormat="1" applyFont="1" applyFill="1" applyBorder="1"/>
    <xf numFmtId="0" fontId="0" fillId="6" borderId="10" xfId="0" applyFill="1" applyBorder="1" applyAlignment="1">
      <alignment wrapText="1"/>
    </xf>
    <xf numFmtId="0" fontId="7" fillId="5" borderId="16" xfId="0" applyFont="1" applyFill="1" applyBorder="1" applyAlignment="1">
      <alignment horizontal="left" indent="3"/>
    </xf>
    <xf numFmtId="0" fontId="0" fillId="5" borderId="18" xfId="0" applyFill="1" applyBorder="1" applyAlignment="1">
      <alignment horizontal="left" indent="3"/>
    </xf>
    <xf numFmtId="0" fontId="7" fillId="6" borderId="16" xfId="0" applyFont="1" applyFill="1" applyBorder="1" applyAlignment="1">
      <alignment horizontal="left" indent="2"/>
    </xf>
    <xf numFmtId="0" fontId="0" fillId="6" borderId="16" xfId="0" applyFill="1" applyBorder="1" applyAlignment="1">
      <alignment horizontal="left" indent="3"/>
    </xf>
    <xf numFmtId="167" fontId="0" fillId="39" borderId="10" xfId="0" applyNumberFormat="1" applyFill="1" applyBorder="1" applyProtection="1">
      <protection locked="0"/>
    </xf>
    <xf numFmtId="0" fontId="7" fillId="6" borderId="48" xfId="0" applyFont="1" applyFill="1" applyBorder="1" applyAlignment="1">
      <alignment horizontal="left" indent="2"/>
    </xf>
    <xf numFmtId="165" fontId="0" fillId="6" borderId="7" xfId="0" applyNumberFormat="1" applyFill="1" applyBorder="1"/>
    <xf numFmtId="166" fontId="0" fillId="39" borderId="16" xfId="0" applyNumberFormat="1" applyFill="1" applyBorder="1" applyAlignment="1" applyProtection="1">
      <alignment horizontal="left"/>
      <protection locked="0"/>
    </xf>
    <xf numFmtId="0" fontId="0" fillId="39" borderId="10" xfId="0" applyFill="1" applyBorder="1" applyProtection="1">
      <protection locked="0"/>
    </xf>
    <xf numFmtId="166" fontId="0" fillId="39" borderId="18" xfId="0" applyNumberFormat="1" applyFill="1" applyBorder="1" applyAlignment="1" applyProtection="1">
      <alignment horizontal="left"/>
      <protection locked="0"/>
    </xf>
    <xf numFmtId="165" fontId="0" fillId="39" borderId="19" xfId="0" applyNumberFormat="1" applyFill="1" applyBorder="1" applyProtection="1">
      <protection locked="0"/>
    </xf>
    <xf numFmtId="0" fontId="0" fillId="39" borderId="19" xfId="0" applyFill="1" applyBorder="1" applyProtection="1">
      <protection locked="0"/>
    </xf>
    <xf numFmtId="0" fontId="30" fillId="39" borderId="10" xfId="0" applyFont="1" applyFill="1" applyBorder="1" applyProtection="1">
      <protection locked="0"/>
    </xf>
    <xf numFmtId="0" fontId="30" fillId="39" borderId="19" xfId="0" applyFont="1" applyFill="1" applyBorder="1" applyProtection="1">
      <protection locked="0"/>
    </xf>
    <xf numFmtId="165" fontId="33" fillId="2" borderId="31" xfId="45" applyNumberFormat="1" applyFont="1" applyFill="1" applyBorder="1"/>
    <xf numFmtId="0" fontId="33" fillId="2" borderId="31" xfId="45" applyFont="1" applyFill="1" applyBorder="1"/>
    <xf numFmtId="6" fontId="33" fillId="2" borderId="31" xfId="45" applyNumberFormat="1" applyFont="1" applyFill="1" applyBorder="1" applyAlignment="1">
      <alignment horizontal="left" vertical="center"/>
    </xf>
    <xf numFmtId="0" fontId="33" fillId="0" borderId="0" xfId="45" applyFont="1"/>
    <xf numFmtId="0" fontId="33" fillId="0" borderId="10" xfId="45" applyFont="1" applyBorder="1"/>
    <xf numFmtId="0" fontId="25" fillId="0" borderId="0" xfId="0" applyFont="1"/>
    <xf numFmtId="0" fontId="0" fillId="42" borderId="0" xfId="0" applyFill="1"/>
    <xf numFmtId="0" fontId="37" fillId="5" borderId="10" xfId="0" applyFont="1" applyFill="1" applyBorder="1"/>
    <xf numFmtId="165" fontId="37" fillId="5" borderId="10" xfId="0" applyNumberFormat="1" applyFont="1" applyFill="1" applyBorder="1"/>
    <xf numFmtId="0" fontId="37" fillId="5" borderId="10" xfId="0" applyFont="1" applyFill="1" applyBorder="1" applyAlignment="1">
      <alignment horizontal="right"/>
    </xf>
    <xf numFmtId="165" fontId="25" fillId="5" borderId="10" xfId="0" applyNumberFormat="1" applyFont="1" applyFill="1" applyBorder="1"/>
    <xf numFmtId="165" fontId="0" fillId="5" borderId="10" xfId="0" applyNumberFormat="1" applyFill="1" applyBorder="1" applyAlignment="1">
      <alignment horizontal="left"/>
    </xf>
    <xf numFmtId="165" fontId="25" fillId="5" borderId="10" xfId="0" applyNumberFormat="1" applyFont="1" applyFill="1" applyBorder="1" applyAlignment="1">
      <alignment horizontal="right"/>
    </xf>
    <xf numFmtId="7" fontId="2" fillId="4" borderId="19" xfId="0" applyNumberFormat="1" applyFont="1" applyFill="1" applyBorder="1"/>
    <xf numFmtId="4" fontId="2" fillId="6" borderId="54" xfId="0" applyNumberFormat="1" applyFont="1" applyFill="1" applyBorder="1"/>
    <xf numFmtId="49" fontId="0" fillId="6" borderId="54" xfId="0" applyNumberFormat="1" applyFill="1" applyBorder="1"/>
    <xf numFmtId="165" fontId="0" fillId="6" borderId="54" xfId="0" applyNumberFormat="1" applyFill="1" applyBorder="1"/>
    <xf numFmtId="165" fontId="2" fillId="6" borderId="54" xfId="0" applyNumberFormat="1" applyFont="1" applyFill="1" applyBorder="1"/>
    <xf numFmtId="165" fontId="28" fillId="6" borderId="54" xfId="0" applyNumberFormat="1" applyFont="1" applyFill="1" applyBorder="1"/>
    <xf numFmtId="49" fontId="28" fillId="6" borderId="54" xfId="0" applyNumberFormat="1" applyFont="1" applyFill="1" applyBorder="1"/>
    <xf numFmtId="49" fontId="28" fillId="40" borderId="54" xfId="0" applyNumberFormat="1" applyFont="1" applyFill="1" applyBorder="1"/>
    <xf numFmtId="4" fontId="0" fillId="6" borderId="54" xfId="0" applyNumberFormat="1" applyFill="1" applyBorder="1"/>
    <xf numFmtId="4" fontId="2" fillId="6" borderId="7" xfId="0" applyNumberFormat="1" applyFont="1" applyFill="1" applyBorder="1"/>
    <xf numFmtId="49" fontId="0" fillId="6" borderId="7" xfId="0" applyNumberFormat="1" applyFill="1" applyBorder="1"/>
    <xf numFmtId="49" fontId="0" fillId="6" borderId="10" xfId="0" applyNumberFormat="1" applyFill="1" applyBorder="1"/>
    <xf numFmtId="165" fontId="2" fillId="6" borderId="61" xfId="0" applyNumberFormat="1" applyFont="1" applyFill="1" applyBorder="1"/>
    <xf numFmtId="165" fontId="2" fillId="6" borderId="60" xfId="0" applyNumberFormat="1" applyFont="1" applyFill="1" applyBorder="1" applyAlignment="1" applyProtection="1">
      <alignment horizontal="left" indent="2"/>
      <protection locked="0"/>
    </xf>
    <xf numFmtId="165" fontId="29" fillId="6" borderId="60" xfId="0" applyNumberFormat="1" applyFont="1" applyFill="1" applyBorder="1" applyAlignment="1" applyProtection="1">
      <alignment horizontal="left" indent="2"/>
      <protection locked="0"/>
    </xf>
    <xf numFmtId="0" fontId="29" fillId="6" borderId="60" xfId="0" applyFont="1" applyFill="1" applyBorder="1" applyAlignment="1" applyProtection="1">
      <alignment horizontal="left" indent="2"/>
      <protection locked="0"/>
    </xf>
    <xf numFmtId="0" fontId="29" fillId="40" borderId="62" xfId="0" applyFont="1" applyFill="1" applyBorder="1" applyAlignment="1">
      <alignment horizontal="left" indent="2"/>
    </xf>
    <xf numFmtId="14" fontId="0" fillId="39" borderId="63" xfId="0" applyNumberFormat="1" applyFill="1" applyBorder="1" applyProtection="1">
      <protection locked="0"/>
    </xf>
    <xf numFmtId="0" fontId="28" fillId="41" borderId="64" xfId="0" applyFont="1" applyFill="1" applyBorder="1" applyProtection="1">
      <protection locked="0"/>
    </xf>
    <xf numFmtId="14" fontId="0" fillId="39" borderId="65" xfId="0" applyNumberFormat="1" applyFill="1" applyBorder="1" applyProtection="1">
      <protection locked="0"/>
    </xf>
    <xf numFmtId="0" fontId="28" fillId="41" borderId="66" xfId="0" applyFont="1" applyFill="1" applyBorder="1" applyProtection="1">
      <protection locked="0"/>
    </xf>
    <xf numFmtId="165" fontId="0" fillId="6" borderId="63" xfId="0" applyNumberFormat="1" applyFill="1" applyBorder="1"/>
    <xf numFmtId="49" fontId="28" fillId="40" borderId="64" xfId="0" applyNumberFormat="1" applyFont="1" applyFill="1" applyBorder="1"/>
    <xf numFmtId="0" fontId="29" fillId="40" borderId="60" xfId="0" applyFont="1" applyFill="1" applyBorder="1" applyAlignment="1">
      <alignment horizontal="left" indent="2"/>
    </xf>
    <xf numFmtId="0" fontId="33" fillId="39" borderId="10" xfId="45" applyFont="1" applyFill="1" applyBorder="1" applyProtection="1">
      <protection locked="0"/>
    </xf>
    <xf numFmtId="0" fontId="33" fillId="2" borderId="31" xfId="45" applyFont="1" applyFill="1" applyBorder="1" applyProtection="1">
      <protection hidden="1"/>
    </xf>
    <xf numFmtId="165" fontId="33" fillId="2" borderId="31" xfId="45" applyNumberFormat="1" applyFont="1" applyFill="1" applyBorder="1" applyProtection="1">
      <protection hidden="1"/>
    </xf>
    <xf numFmtId="165" fontId="33" fillId="39" borderId="16" xfId="45" applyNumberFormat="1" applyFont="1" applyFill="1" applyBorder="1" applyProtection="1">
      <protection locked="0"/>
    </xf>
    <xf numFmtId="14" fontId="33" fillId="39" borderId="10" xfId="45" applyNumberFormat="1" applyFont="1" applyFill="1" applyBorder="1" applyProtection="1">
      <protection locked="0"/>
    </xf>
    <xf numFmtId="20" fontId="33" fillId="39" borderId="31" xfId="45" applyNumberFormat="1" applyFont="1" applyFill="1" applyBorder="1" applyProtection="1">
      <protection locked="0"/>
    </xf>
    <xf numFmtId="0" fontId="3" fillId="6" borderId="2" xfId="0" applyFont="1" applyFill="1" applyBorder="1"/>
    <xf numFmtId="165" fontId="33" fillId="39" borderId="11" xfId="45" applyNumberFormat="1" applyFont="1" applyFill="1" applyBorder="1" applyProtection="1">
      <protection locked="0"/>
    </xf>
    <xf numFmtId="0" fontId="2" fillId="5" borderId="10" xfId="0" applyFont="1" applyFill="1" applyBorder="1"/>
    <xf numFmtId="0" fontId="0" fillId="39" borderId="39" xfId="0" applyFill="1" applyBorder="1" applyProtection="1">
      <protection locked="0"/>
    </xf>
    <xf numFmtId="165" fontId="33" fillId="39" borderId="10" xfId="45" applyNumberFormat="1" applyFont="1" applyFill="1" applyBorder="1" applyProtection="1">
      <protection locked="0"/>
    </xf>
    <xf numFmtId="0" fontId="0" fillId="6" borderId="69" xfId="0" applyFill="1" applyBorder="1" applyAlignment="1">
      <alignment horizontal="left" indent="2"/>
    </xf>
    <xf numFmtId="0" fontId="34" fillId="6" borderId="10" xfId="45" applyFont="1" applyFill="1" applyBorder="1" applyAlignment="1">
      <alignment horizontal="center" vertical="center"/>
    </xf>
    <xf numFmtId="0" fontId="34" fillId="6" borderId="10" xfId="45" applyFont="1" applyFill="1" applyBorder="1" applyAlignment="1">
      <alignment horizontal="center" vertical="center" wrapText="1"/>
    </xf>
    <xf numFmtId="0" fontId="34" fillId="6" borderId="10" xfId="45" applyFont="1" applyFill="1" applyBorder="1" applyAlignment="1">
      <alignment vertical="center" wrapText="1"/>
    </xf>
    <xf numFmtId="0" fontId="34" fillId="6" borderId="10" xfId="45" applyFont="1" applyFill="1" applyBorder="1" applyAlignment="1" applyProtection="1">
      <alignment horizontal="center" vertical="center"/>
      <protection hidden="1"/>
    </xf>
    <xf numFmtId="0" fontId="34" fillId="6" borderId="11" xfId="45" applyFont="1" applyFill="1" applyBorder="1" applyAlignment="1" applyProtection="1">
      <alignment horizontal="center" vertical="center"/>
      <protection hidden="1"/>
    </xf>
    <xf numFmtId="0" fontId="34" fillId="6" borderId="11" xfId="45" applyFont="1" applyFill="1" applyBorder="1" applyAlignment="1" applyProtection="1">
      <alignment horizontal="center" vertical="center" wrapText="1"/>
      <protection hidden="1"/>
    </xf>
    <xf numFmtId="0" fontId="36" fillId="6" borderId="17" xfId="45" applyFont="1" applyFill="1" applyBorder="1" applyAlignment="1" applyProtection="1">
      <alignment horizontal="center" vertical="center"/>
      <protection hidden="1"/>
    </xf>
    <xf numFmtId="0" fontId="34" fillId="6" borderId="16" xfId="45" applyFont="1" applyFill="1" applyBorder="1" applyAlignment="1">
      <alignment horizontal="center" vertical="center"/>
    </xf>
    <xf numFmtId="0" fontId="34" fillId="6" borderId="31" xfId="45" applyFont="1" applyFill="1" applyBorder="1" applyAlignment="1">
      <alignment horizontal="center" vertical="center"/>
    </xf>
    <xf numFmtId="0" fontId="34" fillId="6" borderId="31" xfId="45" applyFont="1" applyFill="1" applyBorder="1" applyAlignment="1">
      <alignment horizontal="center" vertical="center" wrapText="1"/>
    </xf>
    <xf numFmtId="0" fontId="34" fillId="6" borderId="17" xfId="45" applyFont="1" applyFill="1" applyBorder="1" applyAlignment="1">
      <alignment horizontal="center" vertical="center" wrapText="1"/>
    </xf>
    <xf numFmtId="14" fontId="7" fillId="6" borderId="16" xfId="0" applyNumberFormat="1" applyFont="1" applyFill="1" applyBorder="1" applyAlignment="1">
      <alignment horizontal="left" indent="2"/>
    </xf>
    <xf numFmtId="0" fontId="34" fillId="6" borderId="0" xfId="45" applyFont="1" applyFill="1" applyAlignment="1">
      <alignment horizontal="center" vertical="center" wrapText="1"/>
    </xf>
    <xf numFmtId="0" fontId="36" fillId="6" borderId="31" xfId="45" applyFont="1" applyFill="1" applyBorder="1" applyAlignment="1">
      <alignment horizontal="center" vertical="center"/>
    </xf>
    <xf numFmtId="0" fontId="34" fillId="6" borderId="11" xfId="45" applyFont="1" applyFill="1" applyBorder="1" applyAlignment="1">
      <alignment horizontal="center" vertical="center" wrapText="1"/>
    </xf>
    <xf numFmtId="0" fontId="8" fillId="0" borderId="31" xfId="0" applyFont="1" applyBorder="1" applyAlignment="1">
      <alignment horizontal="left" vertical="center" wrapText="1"/>
    </xf>
    <xf numFmtId="0" fontId="33" fillId="2" borderId="10" xfId="45" applyFont="1" applyFill="1" applyBorder="1"/>
    <xf numFmtId="0" fontId="39" fillId="39" borderId="10" xfId="0" applyFont="1" applyFill="1" applyBorder="1" applyProtection="1">
      <protection locked="0"/>
    </xf>
    <xf numFmtId="0" fontId="39" fillId="39" borderId="38" xfId="0" applyFont="1" applyFill="1" applyBorder="1" applyProtection="1">
      <protection locked="0"/>
    </xf>
    <xf numFmtId="0" fontId="0" fillId="6" borderId="10" xfId="0" applyFill="1" applyBorder="1" applyAlignment="1">
      <alignment horizontal="left" indent="2"/>
    </xf>
    <xf numFmtId="0" fontId="2" fillId="38" borderId="13" xfId="0" applyFont="1" applyFill="1" applyBorder="1" applyAlignment="1">
      <alignment horizontal="left" indent="2"/>
    </xf>
    <xf numFmtId="165" fontId="2" fillId="5" borderId="19" xfId="0" applyNumberFormat="1" applyFont="1" applyFill="1" applyBorder="1"/>
    <xf numFmtId="4" fontId="0" fillId="5" borderId="20" xfId="0" applyNumberFormat="1" applyFill="1" applyBorder="1"/>
    <xf numFmtId="0" fontId="2" fillId="6" borderId="13" xfId="0" applyFont="1" applyFill="1" applyBorder="1" applyAlignment="1">
      <alignment horizontal="left" indent="2"/>
    </xf>
    <xf numFmtId="165" fontId="0" fillId="6" borderId="10" xfId="0" applyNumberFormat="1" applyFill="1" applyBorder="1" applyProtection="1">
      <protection locked="0"/>
    </xf>
    <xf numFmtId="0" fontId="0" fillId="6" borderId="17" xfId="0" applyFill="1" applyBorder="1" applyProtection="1">
      <protection locked="0"/>
    </xf>
    <xf numFmtId="0" fontId="0" fillId="5" borderId="10" xfId="0" applyFill="1" applyBorder="1" applyAlignment="1">
      <alignment horizontal="right" indent="3"/>
    </xf>
    <xf numFmtId="0" fontId="34" fillId="6" borderId="17" xfId="45" applyFont="1" applyFill="1" applyBorder="1" applyAlignment="1" applyProtection="1">
      <alignment horizontal="center" vertical="center" wrapText="1"/>
      <protection locked="0"/>
    </xf>
    <xf numFmtId="14" fontId="2" fillId="5" borderId="10" xfId="0" applyNumberFormat="1" applyFont="1" applyFill="1" applyBorder="1"/>
    <xf numFmtId="0" fontId="0" fillId="6" borderId="72" xfId="0" applyFill="1" applyBorder="1" applyAlignment="1">
      <alignment horizontal="left" indent="2"/>
    </xf>
    <xf numFmtId="4" fontId="0" fillId="6" borderId="19" xfId="0" applyNumberFormat="1" applyFill="1" applyBorder="1"/>
    <xf numFmtId="0" fontId="37" fillId="5" borderId="7" xfId="0" applyFont="1" applyFill="1" applyBorder="1"/>
    <xf numFmtId="0" fontId="0" fillId="2" borderId="70" xfId="0" applyFill="1" applyBorder="1" applyAlignment="1">
      <alignment horizontal="left" indent="3"/>
    </xf>
    <xf numFmtId="4" fontId="0" fillId="2" borderId="70" xfId="0" applyNumberFormat="1" applyFill="1" applyBorder="1"/>
    <xf numFmtId="49" fontId="0" fillId="2" borderId="70" xfId="0" applyNumberFormat="1" applyFill="1" applyBorder="1"/>
    <xf numFmtId="0" fontId="7" fillId="6" borderId="69" xfId="0" applyFont="1" applyFill="1" applyBorder="1" applyAlignment="1">
      <alignment horizontal="left" indent="2"/>
    </xf>
    <xf numFmtId="0" fontId="2" fillId="39" borderId="10" xfId="0" applyFont="1" applyFill="1" applyBorder="1" applyAlignment="1" applyProtection="1">
      <alignment horizontal="left" indent="2"/>
      <protection locked="0"/>
    </xf>
    <xf numFmtId="0" fontId="7" fillId="6" borderId="10" xfId="0" applyFont="1" applyFill="1" applyBorder="1" applyAlignment="1">
      <alignment horizontal="left" indent="2"/>
    </xf>
    <xf numFmtId="0" fontId="7" fillId="6" borderId="7" xfId="0" applyFont="1" applyFill="1" applyBorder="1" applyAlignment="1">
      <alignment horizontal="left" indent="2"/>
    </xf>
    <xf numFmtId="0" fontId="0" fillId="6" borderId="7" xfId="0" applyFill="1" applyBorder="1" applyAlignment="1">
      <alignment horizontal="left" indent="2"/>
    </xf>
    <xf numFmtId="0" fontId="0" fillId="6" borderId="10" xfId="0" applyFill="1" applyBorder="1" applyAlignment="1">
      <alignment horizontal="left" indent="3"/>
    </xf>
    <xf numFmtId="14" fontId="7" fillId="6" borderId="10" xfId="0" applyNumberFormat="1" applyFont="1" applyFill="1" applyBorder="1" applyAlignment="1">
      <alignment horizontal="left" indent="2"/>
    </xf>
    <xf numFmtId="14" fontId="0" fillId="6" borderId="10" xfId="0" applyNumberFormat="1" applyFill="1" applyBorder="1" applyAlignment="1">
      <alignment horizontal="left" indent="2"/>
    </xf>
    <xf numFmtId="0" fontId="0" fillId="2" borderId="67" xfId="0" applyFill="1" applyBorder="1"/>
    <xf numFmtId="0" fontId="4" fillId="2" borderId="0" xfId="0" applyFont="1" applyFill="1"/>
    <xf numFmtId="0" fontId="40" fillId="2" borderId="0" xfId="0" applyFont="1" applyFill="1"/>
    <xf numFmtId="0" fontId="41" fillId="2" borderId="0" xfId="0" applyFont="1" applyFill="1"/>
    <xf numFmtId="0" fontId="42" fillId="2" borderId="0" xfId="0" applyFont="1" applyFill="1"/>
    <xf numFmtId="0" fontId="4" fillId="2" borderId="0" xfId="0" applyFont="1" applyFill="1" applyAlignment="1">
      <alignment horizontal="center"/>
    </xf>
    <xf numFmtId="4" fontId="4" fillId="2" borderId="0" xfId="0" applyNumberFormat="1" applyFont="1" applyFill="1"/>
    <xf numFmtId="0" fontId="4" fillId="2" borderId="67" xfId="0" applyFont="1" applyFill="1" applyBorder="1"/>
    <xf numFmtId="0" fontId="4" fillId="2" borderId="0" xfId="0" applyFont="1" applyFill="1" applyAlignment="1">
      <alignment horizontal="left" vertical="top"/>
    </xf>
    <xf numFmtId="0" fontId="4" fillId="2" borderId="46" xfId="0" applyFont="1" applyFill="1" applyBorder="1"/>
    <xf numFmtId="0" fontId="42" fillId="2" borderId="67" xfId="0" applyFont="1" applyFill="1" applyBorder="1"/>
    <xf numFmtId="0" fontId="4" fillId="2" borderId="46" xfId="0" applyFont="1" applyFill="1" applyBorder="1" applyAlignment="1">
      <alignment horizontal="left" vertical="top" wrapText="1"/>
    </xf>
    <xf numFmtId="0" fontId="4" fillId="2" borderId="46" xfId="0" applyFont="1" applyFill="1" applyBorder="1" applyAlignment="1">
      <alignment horizontal="left" vertical="top"/>
    </xf>
    <xf numFmtId="0" fontId="4" fillId="2" borderId="67" xfId="0" applyFont="1" applyFill="1" applyBorder="1" applyAlignment="1">
      <alignment horizontal="left" vertical="top" wrapText="1"/>
    </xf>
    <xf numFmtId="0" fontId="4" fillId="2" borderId="67" xfId="0" applyFont="1" applyFill="1" applyBorder="1" applyAlignment="1">
      <alignment horizontal="left" vertical="top"/>
    </xf>
    <xf numFmtId="0" fontId="4" fillId="2" borderId="67" xfId="0" applyFont="1" applyFill="1" applyBorder="1" applyAlignment="1">
      <alignment horizontal="left" wrapText="1"/>
    </xf>
    <xf numFmtId="0" fontId="5" fillId="2" borderId="0" xfId="0" applyFont="1" applyFill="1"/>
    <xf numFmtId="14" fontId="0" fillId="2" borderId="0" xfId="0" applyNumberFormat="1" applyFill="1"/>
    <xf numFmtId="165" fontId="0" fillId="2" borderId="0" xfId="0" applyNumberFormat="1" applyFill="1"/>
    <xf numFmtId="0" fontId="3" fillId="2" borderId="70" xfId="0" applyFont="1" applyFill="1" applyBorder="1"/>
    <xf numFmtId="4" fontId="2" fillId="2" borderId="70" xfId="0" applyNumberFormat="1" applyFont="1" applyFill="1" applyBorder="1"/>
    <xf numFmtId="0" fontId="0" fillId="2" borderId="1" xfId="0" applyFill="1" applyBorder="1" applyAlignment="1">
      <alignment horizontal="left" indent="1"/>
    </xf>
    <xf numFmtId="0" fontId="0" fillId="2" borderId="0" xfId="0" applyFill="1" applyProtection="1">
      <protection locked="0"/>
    </xf>
    <xf numFmtId="0" fontId="2" fillId="2" borderId="0" xfId="0" applyFont="1" applyFill="1"/>
    <xf numFmtId="0" fontId="0" fillId="2" borderId="0" xfId="0" applyFill="1" applyAlignment="1">
      <alignment wrapText="1"/>
    </xf>
    <xf numFmtId="0" fontId="0" fillId="4" borderId="73" xfId="0" applyFill="1" applyBorder="1" applyAlignment="1">
      <alignment horizontal="left" indent="2"/>
    </xf>
    <xf numFmtId="49" fontId="0" fillId="4" borderId="74" xfId="0" applyNumberFormat="1" applyFill="1" applyBorder="1"/>
    <xf numFmtId="0" fontId="0" fillId="5" borderId="18" xfId="0" applyFill="1" applyBorder="1" applyAlignment="1">
      <alignment horizontal="left" indent="2"/>
    </xf>
    <xf numFmtId="0" fontId="2" fillId="3" borderId="3" xfId="0" applyFont="1" applyFill="1" applyBorder="1"/>
    <xf numFmtId="0" fontId="0" fillId="3" borderId="6" xfId="0" applyFill="1" applyBorder="1"/>
    <xf numFmtId="0" fontId="0" fillId="3" borderId="9" xfId="0" applyFill="1" applyBorder="1"/>
    <xf numFmtId="0" fontId="0" fillId="3" borderId="42" xfId="0" applyFill="1" applyBorder="1"/>
    <xf numFmtId="0" fontId="0" fillId="3" borderId="73" xfId="0" applyFill="1" applyBorder="1"/>
    <xf numFmtId="0" fontId="0" fillId="6" borderId="16" xfId="0" applyFill="1" applyBorder="1"/>
    <xf numFmtId="0" fontId="0" fillId="6" borderId="75" xfId="0" applyFill="1" applyBorder="1"/>
    <xf numFmtId="0" fontId="0" fillId="6" borderId="40" xfId="0" applyFill="1" applyBorder="1"/>
    <xf numFmtId="0" fontId="0" fillId="6" borderId="18" xfId="0" applyFill="1" applyBorder="1"/>
    <xf numFmtId="0" fontId="0" fillId="6" borderId="16" xfId="0" applyFill="1" applyBorder="1" applyAlignment="1">
      <alignment wrapText="1"/>
    </xf>
    <xf numFmtId="165" fontId="3" fillId="6" borderId="7" xfId="0" applyNumberFormat="1" applyFont="1" applyFill="1" applyBorder="1"/>
    <xf numFmtId="0" fontId="0" fillId="6" borderId="69" xfId="0" applyFill="1" applyBorder="1"/>
    <xf numFmtId="3" fontId="0" fillId="6" borderId="35" xfId="0" applyNumberFormat="1" applyFill="1" applyBorder="1" applyAlignment="1">
      <alignment wrapText="1"/>
    </xf>
    <xf numFmtId="165" fontId="0" fillId="6" borderId="35" xfId="0" applyNumberFormat="1" applyFill="1" applyBorder="1"/>
    <xf numFmtId="165" fontId="3" fillId="6" borderId="35" xfId="0" applyNumberFormat="1" applyFont="1" applyFill="1" applyBorder="1"/>
    <xf numFmtId="0" fontId="0" fillId="6" borderId="35" xfId="0" applyFill="1" applyBorder="1"/>
    <xf numFmtId="0" fontId="0" fillId="6" borderId="21" xfId="0" applyFill="1" applyBorder="1"/>
    <xf numFmtId="165" fontId="2" fillId="6" borderId="7" xfId="0" applyNumberFormat="1" applyFont="1" applyFill="1" applyBorder="1"/>
    <xf numFmtId="0" fontId="0" fillId="6" borderId="7" xfId="0" applyFill="1" applyBorder="1"/>
    <xf numFmtId="165" fontId="26" fillId="6" borderId="7" xfId="0" applyNumberFormat="1" applyFont="1" applyFill="1" applyBorder="1"/>
    <xf numFmtId="165" fontId="26" fillId="6" borderId="7" xfId="44" applyNumberFormat="1" applyFont="1" applyFill="1" applyBorder="1"/>
    <xf numFmtId="0" fontId="2" fillId="3" borderId="4" xfId="0" applyFont="1" applyFill="1" applyBorder="1"/>
    <xf numFmtId="0" fontId="0" fillId="3" borderId="7" xfId="0" applyFill="1" applyBorder="1"/>
    <xf numFmtId="0" fontId="0" fillId="3" borderId="38" xfId="0" applyFill="1" applyBorder="1"/>
    <xf numFmtId="0" fontId="0" fillId="2" borderId="71" xfId="0" applyFill="1" applyBorder="1"/>
    <xf numFmtId="0" fontId="34" fillId="2" borderId="0" xfId="45" applyFont="1" applyFill="1"/>
    <xf numFmtId="0" fontId="33" fillId="2" borderId="0" xfId="45" applyFont="1" applyFill="1"/>
    <xf numFmtId="0" fontId="8" fillId="2" borderId="0" xfId="46" applyFill="1"/>
    <xf numFmtId="0" fontId="8" fillId="2" borderId="0" xfId="49" applyFill="1"/>
    <xf numFmtId="0" fontId="35" fillId="2" borderId="0" xfId="46" applyFont="1" applyFill="1"/>
    <xf numFmtId="0" fontId="36" fillId="2" borderId="0" xfId="49" applyFont="1" applyFill="1"/>
    <xf numFmtId="0" fontId="0" fillId="2" borderId="0" xfId="0" applyFill="1" applyProtection="1">
      <protection hidden="1"/>
    </xf>
    <xf numFmtId="0" fontId="8" fillId="2" borderId="31" xfId="0" applyFont="1" applyFill="1" applyBorder="1" applyAlignment="1" applyProtection="1">
      <alignment horizontal="left" vertical="center" wrapText="1"/>
      <protection locked="0"/>
    </xf>
    <xf numFmtId="0" fontId="32" fillId="2" borderId="0" xfId="0" applyFont="1" applyFill="1"/>
    <xf numFmtId="0" fontId="8" fillId="2" borderId="31" xfId="0" applyFont="1" applyFill="1" applyBorder="1" applyAlignment="1">
      <alignment horizontal="left" vertical="center" wrapText="1"/>
    </xf>
    <xf numFmtId="0" fontId="5" fillId="2" borderId="0" xfId="0" applyFont="1" applyFill="1" applyProtection="1">
      <protection hidden="1"/>
    </xf>
    <xf numFmtId="0" fontId="0" fillId="2" borderId="70" xfId="0" applyFill="1" applyBorder="1"/>
    <xf numFmtId="165" fontId="0" fillId="2" borderId="70" xfId="0" applyNumberFormat="1" applyFill="1" applyBorder="1"/>
    <xf numFmtId="165" fontId="2" fillId="2" borderId="70" xfId="0" applyNumberFormat="1" applyFont="1" applyFill="1" applyBorder="1"/>
    <xf numFmtId="165" fontId="26" fillId="2" borderId="70" xfId="0" applyNumberFormat="1" applyFont="1" applyFill="1" applyBorder="1"/>
    <xf numFmtId="165" fontId="26" fillId="2" borderId="0" xfId="0" applyNumberFormat="1" applyFont="1" applyFill="1"/>
    <xf numFmtId="165" fontId="0" fillId="2" borderId="67" xfId="0" applyNumberFormat="1" applyFill="1" applyBorder="1"/>
    <xf numFmtId="165" fontId="26" fillId="2" borderId="67" xfId="0" applyNumberFormat="1" applyFont="1" applyFill="1" applyBorder="1"/>
    <xf numFmtId="0" fontId="3" fillId="2" borderId="0" xfId="0" applyFont="1" applyFill="1"/>
    <xf numFmtId="0" fontId="24" fillId="2" borderId="0" xfId="0" applyFont="1" applyFill="1"/>
    <xf numFmtId="0" fontId="25" fillId="2" borderId="0" xfId="0" applyFont="1" applyFill="1"/>
    <xf numFmtId="0" fontId="2" fillId="2" borderId="0" xfId="0" applyFont="1" applyFill="1" applyAlignment="1">
      <alignment horizontal="right"/>
    </xf>
    <xf numFmtId="4" fontId="2" fillId="2" borderId="0" xfId="0" applyNumberFormat="1" applyFont="1" applyFill="1"/>
    <xf numFmtId="167" fontId="0" fillId="2" borderId="0" xfId="0" applyNumberFormat="1" applyFill="1"/>
    <xf numFmtId="0" fontId="0" fillId="0" borderId="0" xfId="0" quotePrefix="1"/>
    <xf numFmtId="0" fontId="43" fillId="2" borderId="0" xfId="46" applyFont="1" applyFill="1"/>
    <xf numFmtId="0" fontId="44" fillId="2" borderId="0" xfId="0" applyFont="1" applyFill="1"/>
    <xf numFmtId="0" fontId="2" fillId="0" borderId="0" xfId="0" applyFont="1"/>
    <xf numFmtId="3" fontId="0" fillId="39" borderId="10" xfId="0" applyNumberFormat="1" applyFill="1" applyBorder="1" applyProtection="1">
      <protection locked="0"/>
    </xf>
    <xf numFmtId="3" fontId="0" fillId="39" borderId="19" xfId="0" applyNumberFormat="1" applyFill="1" applyBorder="1" applyProtection="1">
      <protection locked="0"/>
    </xf>
    <xf numFmtId="3" fontId="2" fillId="5" borderId="10" xfId="0" applyNumberFormat="1" applyFont="1" applyFill="1" applyBorder="1"/>
    <xf numFmtId="14" fontId="0" fillId="0" borderId="47" xfId="0" applyNumberFormat="1" applyFill="1" applyBorder="1" applyAlignment="1">
      <alignment horizontal="left" indent="2"/>
    </xf>
    <xf numFmtId="3" fontId="0" fillId="0" borderId="47" xfId="0" applyNumberFormat="1" applyFill="1" applyBorder="1" applyProtection="1">
      <protection locked="0"/>
    </xf>
    <xf numFmtId="49" fontId="0" fillId="0" borderId="47" xfId="0" applyNumberFormat="1" applyFill="1" applyBorder="1" applyProtection="1">
      <protection locked="0"/>
    </xf>
    <xf numFmtId="0" fontId="0" fillId="6" borderId="10" xfId="0" applyFont="1" applyFill="1" applyBorder="1"/>
    <xf numFmtId="165" fontId="0" fillId="6" borderId="10" xfId="0" applyNumberFormat="1" applyFont="1" applyFill="1" applyBorder="1"/>
    <xf numFmtId="167" fontId="0" fillId="6" borderId="10" xfId="0" applyNumberFormat="1" applyFont="1" applyFill="1" applyBorder="1"/>
    <xf numFmtId="0" fontId="0" fillId="6" borderId="11" xfId="0" applyFont="1" applyFill="1" applyBorder="1"/>
    <xf numFmtId="166" fontId="0" fillId="2" borderId="0" xfId="0" applyNumberFormat="1" applyFill="1" applyBorder="1" applyAlignment="1" applyProtection="1">
      <alignment horizontal="left"/>
      <protection locked="0"/>
    </xf>
    <xf numFmtId="165" fontId="0" fillId="2" borderId="0" xfId="0" applyNumberFormat="1" applyFill="1" applyBorder="1" applyProtection="1">
      <protection locked="0"/>
    </xf>
    <xf numFmtId="167" fontId="0" fillId="2" borderId="0" xfId="0" applyNumberFormat="1" applyFill="1" applyBorder="1" applyProtection="1">
      <protection locked="0"/>
    </xf>
    <xf numFmtId="0" fontId="30" fillId="2" borderId="0" xfId="0" applyFont="1" applyFill="1" applyBorder="1" applyProtection="1">
      <protection locked="0"/>
    </xf>
    <xf numFmtId="0" fontId="2" fillId="6" borderId="15" xfId="0" applyFont="1" applyFill="1" applyBorder="1" applyAlignment="1">
      <alignment horizontal="left" indent="2"/>
    </xf>
    <xf numFmtId="0" fontId="0" fillId="6" borderId="76" xfId="0" applyFont="1" applyFill="1" applyBorder="1" applyAlignment="1">
      <alignment horizontal="left" indent="2"/>
    </xf>
    <xf numFmtId="4" fontId="0" fillId="6" borderId="17" xfId="0" applyNumberFormat="1" applyFont="1" applyFill="1" applyBorder="1"/>
    <xf numFmtId="0" fontId="0" fillId="6" borderId="17" xfId="0" applyFont="1" applyFill="1" applyBorder="1"/>
    <xf numFmtId="166" fontId="0" fillId="2" borderId="47" xfId="0" applyNumberFormat="1" applyFill="1" applyBorder="1" applyAlignment="1" applyProtection="1">
      <alignment horizontal="left"/>
      <protection locked="0"/>
    </xf>
    <xf numFmtId="165" fontId="0" fillId="2" borderId="47" xfId="0" applyNumberFormat="1" applyFill="1" applyBorder="1" applyProtection="1">
      <protection locked="0"/>
    </xf>
    <xf numFmtId="167" fontId="0" fillId="2" borderId="47" xfId="0" applyNumberFormat="1" applyFill="1" applyBorder="1" applyProtection="1">
      <protection locked="0"/>
    </xf>
    <xf numFmtId="0" fontId="30" fillId="2" borderId="47" xfId="0" applyFont="1" applyFill="1" applyBorder="1" applyProtection="1">
      <protection locked="0"/>
    </xf>
    <xf numFmtId="165" fontId="3" fillId="6" borderId="1" xfId="0" applyNumberFormat="1" applyFont="1" applyFill="1" applyBorder="1"/>
    <xf numFmtId="165" fontId="2" fillId="6" borderId="14" xfId="0" applyNumberFormat="1" applyFont="1" applyFill="1" applyBorder="1" applyAlignment="1">
      <alignment horizontal="left" indent="2"/>
    </xf>
    <xf numFmtId="165" fontId="3" fillId="5" borderId="1" xfId="0" applyNumberFormat="1" applyFont="1" applyFill="1" applyBorder="1"/>
    <xf numFmtId="165" fontId="0" fillId="2" borderId="1" xfId="0" applyNumberFormat="1" applyFill="1" applyBorder="1" applyAlignment="1">
      <alignment horizontal="left" indent="1"/>
    </xf>
    <xf numFmtId="165" fontId="2" fillId="5" borderId="14" xfId="0" applyNumberFormat="1" applyFont="1" applyFill="1" applyBorder="1" applyAlignment="1">
      <alignment horizontal="left" indent="2"/>
    </xf>
    <xf numFmtId="168" fontId="0" fillId="6" borderId="10" xfId="0" applyNumberFormat="1" applyFill="1" applyBorder="1"/>
    <xf numFmtId="168" fontId="0" fillId="6" borderId="11" xfId="0" applyNumberFormat="1" applyFill="1" applyBorder="1"/>
    <xf numFmtId="168" fontId="0" fillId="39" borderId="10" xfId="0" applyNumberFormat="1" applyFill="1" applyBorder="1" applyProtection="1">
      <protection locked="0"/>
    </xf>
    <xf numFmtId="168" fontId="0" fillId="39" borderId="19" xfId="0" applyNumberFormat="1" applyFill="1" applyBorder="1" applyProtection="1">
      <protection locked="0"/>
    </xf>
    <xf numFmtId="168" fontId="0" fillId="2" borderId="0" xfId="0" applyNumberFormat="1" applyFill="1"/>
    <xf numFmtId="168" fontId="2" fillId="6" borderId="36" xfId="0" applyNumberFormat="1" applyFont="1" applyFill="1" applyBorder="1" applyAlignment="1">
      <alignment horizontal="left" indent="2"/>
    </xf>
    <xf numFmtId="168" fontId="0" fillId="2" borderId="0" xfId="0" applyNumberFormat="1" applyFill="1" applyBorder="1" applyProtection="1">
      <protection locked="0"/>
    </xf>
    <xf numFmtId="168" fontId="0" fillId="6" borderId="10" xfId="0" applyNumberFormat="1" applyFont="1" applyFill="1" applyBorder="1"/>
    <xf numFmtId="168" fontId="0" fillId="6" borderId="11" xfId="0" applyNumberFormat="1" applyFont="1" applyFill="1" applyBorder="1"/>
    <xf numFmtId="168" fontId="0" fillId="2" borderId="47" xfId="0" applyNumberFormat="1" applyFill="1" applyBorder="1" applyProtection="1">
      <protection locked="0"/>
    </xf>
    <xf numFmtId="168" fontId="0" fillId="5" borderId="1" xfId="0" applyNumberFormat="1" applyFill="1" applyBorder="1"/>
    <xf numFmtId="168" fontId="0" fillId="2" borderId="47" xfId="0" applyNumberFormat="1" applyFill="1" applyBorder="1"/>
    <xf numFmtId="168" fontId="2" fillId="5" borderId="36" xfId="0" applyNumberFormat="1" applyFont="1" applyFill="1" applyBorder="1" applyAlignment="1">
      <alignment horizontal="left" indent="2"/>
    </xf>
    <xf numFmtId="168" fontId="0" fillId="5" borderId="10" xfId="0" applyNumberFormat="1" applyFill="1" applyBorder="1"/>
    <xf numFmtId="168" fontId="0" fillId="5" borderId="11" xfId="0" applyNumberFormat="1" applyFill="1" applyBorder="1"/>
    <xf numFmtId="168" fontId="2" fillId="6" borderId="10" xfId="0" applyNumberFormat="1" applyFont="1" applyFill="1" applyBorder="1"/>
    <xf numFmtId="0" fontId="0" fillId="6" borderId="77" xfId="0" applyFill="1" applyBorder="1" applyAlignment="1">
      <alignment horizontal="left"/>
    </xf>
    <xf numFmtId="14" fontId="0" fillId="39" borderId="78" xfId="0" applyNumberFormat="1" applyFill="1" applyBorder="1" applyProtection="1">
      <protection locked="0"/>
    </xf>
    <xf numFmtId="165" fontId="0" fillId="39" borderId="78" xfId="0" applyNumberFormat="1" applyFill="1" applyBorder="1" applyProtection="1">
      <protection locked="0"/>
    </xf>
    <xf numFmtId="165" fontId="28" fillId="39" borderId="78" xfId="0" applyNumberFormat="1" applyFont="1" applyFill="1" applyBorder="1" applyProtection="1">
      <protection locked="0"/>
    </xf>
    <xf numFmtId="0" fontId="28" fillId="41" borderId="78" xfId="0" applyFont="1" applyFill="1" applyBorder="1" applyProtection="1">
      <protection locked="0"/>
    </xf>
    <xf numFmtId="0" fontId="0" fillId="2" borderId="46" xfId="0" applyFill="1" applyBorder="1"/>
    <xf numFmtId="14" fontId="34" fillId="2" borderId="0" xfId="45" applyNumberFormat="1" applyFont="1" applyFill="1" applyBorder="1" applyAlignment="1">
      <alignment vertical="center" wrapText="1"/>
    </xf>
    <xf numFmtId="165" fontId="36" fillId="2" borderId="0" xfId="46" applyNumberFormat="1" applyFont="1" applyFill="1" applyBorder="1" applyAlignment="1" applyProtection="1">
      <alignment horizontal="right" vertical="center"/>
      <protection locked="0"/>
    </xf>
    <xf numFmtId="0" fontId="0" fillId="4" borderId="79" xfId="0" applyFill="1" applyBorder="1"/>
    <xf numFmtId="0" fontId="2" fillId="4" borderId="80" xfId="0" applyFont="1" applyFill="1" applyBorder="1" applyAlignment="1">
      <alignment horizontal="center" vertical="center" wrapText="1"/>
    </xf>
    <xf numFmtId="0" fontId="2" fillId="4" borderId="81" xfId="0" applyFont="1" applyFill="1" applyBorder="1" applyAlignment="1">
      <alignment horizontal="center" vertical="center" wrapText="1"/>
    </xf>
    <xf numFmtId="0" fontId="3" fillId="4" borderId="69" xfId="0" applyFont="1" applyFill="1" applyBorder="1"/>
    <xf numFmtId="49" fontId="0" fillId="4" borderId="21" xfId="0" applyNumberFormat="1" applyFill="1" applyBorder="1"/>
    <xf numFmtId="0" fontId="0" fillId="4" borderId="16" xfId="0" applyFill="1" applyBorder="1" applyAlignment="1">
      <alignment horizontal="left" indent="2"/>
    </xf>
    <xf numFmtId="49" fontId="0" fillId="4" borderId="17" xfId="0" applyNumberFormat="1" applyFill="1" applyBorder="1"/>
    <xf numFmtId="0" fontId="0" fillId="4" borderId="40" xfId="0" applyFill="1" applyBorder="1" applyAlignment="1">
      <alignment horizontal="left" indent="2"/>
    </xf>
    <xf numFmtId="0" fontId="0" fillId="4" borderId="18" xfId="0" applyFill="1" applyBorder="1" applyAlignment="1">
      <alignment horizontal="left" indent="2"/>
    </xf>
    <xf numFmtId="49" fontId="0" fillId="4" borderId="20" xfId="0" applyNumberFormat="1" applyFill="1" applyBorder="1"/>
    <xf numFmtId="0" fontId="0" fillId="2" borderId="0" xfId="0" applyFill="1" applyBorder="1" applyAlignment="1">
      <alignment horizontal="left" indent="2"/>
    </xf>
    <xf numFmtId="7" fontId="2" fillId="2" borderId="0" xfId="0" applyNumberFormat="1" applyFont="1" applyFill="1" applyBorder="1"/>
    <xf numFmtId="49" fontId="0" fillId="2" borderId="0" xfId="0" applyNumberFormat="1" applyFill="1" applyBorder="1"/>
    <xf numFmtId="165" fontId="0" fillId="4" borderId="10" xfId="0" applyNumberFormat="1" applyFont="1" applyFill="1" applyBorder="1"/>
    <xf numFmtId="2" fontId="33" fillId="0" borderId="10" xfId="45" applyNumberFormat="1" applyFont="1" applyBorder="1"/>
    <xf numFmtId="165" fontId="34" fillId="6" borderId="16" xfId="45" applyNumberFormat="1" applyFont="1" applyFill="1" applyBorder="1" applyAlignment="1">
      <alignment horizontal="center" vertical="center"/>
    </xf>
    <xf numFmtId="165" fontId="0" fillId="0" borderId="0" xfId="0" applyNumberFormat="1"/>
    <xf numFmtId="0" fontId="0" fillId="2" borderId="16" xfId="0" applyFill="1" applyBorder="1" applyAlignment="1">
      <alignment horizontal="left" indent="2"/>
    </xf>
    <xf numFmtId="49" fontId="0" fillId="2" borderId="17" xfId="0" applyNumberFormat="1" applyFill="1" applyBorder="1"/>
    <xf numFmtId="0" fontId="0" fillId="2" borderId="18" xfId="0" applyFill="1" applyBorder="1" applyAlignment="1">
      <alignment horizontal="left" indent="2"/>
    </xf>
    <xf numFmtId="49" fontId="0" fillId="2" borderId="20" xfId="0" applyNumberFormat="1" applyFill="1" applyBorder="1"/>
    <xf numFmtId="0" fontId="2" fillId="2" borderId="16" xfId="0" applyFont="1" applyFill="1" applyBorder="1" applyAlignment="1">
      <alignment horizontal="left"/>
    </xf>
    <xf numFmtId="165" fontId="2" fillId="2" borderId="14" xfId="0" applyNumberFormat="1" applyFont="1" applyFill="1" applyBorder="1"/>
    <xf numFmtId="49" fontId="0" fillId="2" borderId="15" xfId="0" applyNumberFormat="1" applyFill="1" applyBorder="1"/>
    <xf numFmtId="3" fontId="6" fillId="4" borderId="7" xfId="0" applyNumberFormat="1" applyFont="1" applyFill="1" applyBorder="1"/>
    <xf numFmtId="0" fontId="3" fillId="5" borderId="10" xfId="0" applyFont="1" applyFill="1" applyBorder="1"/>
    <xf numFmtId="0" fontId="0" fillId="5" borderId="10" xfId="0" applyFill="1" applyBorder="1" applyAlignment="1">
      <alignment horizontal="left" indent="2"/>
    </xf>
    <xf numFmtId="0" fontId="0" fillId="0" borderId="47" xfId="0" applyFill="1" applyBorder="1" applyAlignment="1">
      <alignment horizontal="left" indent="2"/>
    </xf>
    <xf numFmtId="167" fontId="0" fillId="0" borderId="47" xfId="0" applyNumberFormat="1" applyFill="1" applyBorder="1" applyProtection="1">
      <protection locked="0"/>
    </xf>
    <xf numFmtId="0" fontId="7" fillId="2" borderId="0" xfId="0" applyFont="1" applyFill="1" applyBorder="1" applyAlignment="1">
      <alignment horizontal="left" indent="3"/>
    </xf>
    <xf numFmtId="4" fontId="2" fillId="2" borderId="0" xfId="0" applyNumberFormat="1" applyFont="1" applyFill="1" applyBorder="1"/>
    <xf numFmtId="0" fontId="0" fillId="2" borderId="0" xfId="0" applyFill="1" applyBorder="1"/>
    <xf numFmtId="165" fontId="2" fillId="4" borderId="7" xfId="0" applyNumberFormat="1" applyFont="1" applyFill="1" applyBorder="1"/>
    <xf numFmtId="3" fontId="2" fillId="4" borderId="7" xfId="0" applyNumberFormat="1" applyFont="1" applyFill="1" applyBorder="1"/>
    <xf numFmtId="165" fontId="0" fillId="5" borderId="10" xfId="0" applyNumberFormat="1" applyFont="1" applyFill="1" applyBorder="1"/>
    <xf numFmtId="0" fontId="2" fillId="0" borderId="0" xfId="0" applyFont="1" applyFill="1" applyBorder="1"/>
    <xf numFmtId="0" fontId="0" fillId="2" borderId="0" xfId="0" applyFont="1" applyFill="1" applyBorder="1"/>
    <xf numFmtId="165" fontId="0" fillId="2" borderId="0" xfId="0" applyNumberFormat="1" applyFont="1" applyFill="1" applyBorder="1"/>
    <xf numFmtId="0" fontId="46" fillId="2" borderId="0" xfId="0" applyFont="1" applyFill="1" applyBorder="1"/>
    <xf numFmtId="165" fontId="46" fillId="2" borderId="0" xfId="0" applyNumberFormat="1" applyFont="1" applyFill="1" applyBorder="1"/>
    <xf numFmtId="0" fontId="0" fillId="5" borderId="10" xfId="0" applyFill="1" applyBorder="1" applyAlignment="1">
      <alignment horizontal="left" indent="1"/>
    </xf>
    <xf numFmtId="14" fontId="0" fillId="5" borderId="10" xfId="0" applyNumberFormat="1" applyFont="1" applyFill="1" applyBorder="1" applyAlignment="1">
      <alignment horizontal="left" indent="1"/>
    </xf>
    <xf numFmtId="0" fontId="0" fillId="5" borderId="10" xfId="0" applyFont="1" applyFill="1" applyBorder="1" applyAlignment="1">
      <alignment horizontal="left" indent="1"/>
    </xf>
    <xf numFmtId="165" fontId="0" fillId="4" borderId="38" xfId="0" applyNumberFormat="1" applyFont="1" applyFill="1" applyBorder="1"/>
    <xf numFmtId="165" fontId="0" fillId="4" borderId="19" xfId="0" applyNumberFormat="1" applyFont="1" applyFill="1" applyBorder="1"/>
    <xf numFmtId="14" fontId="0" fillId="5" borderId="10" xfId="0" applyNumberFormat="1" applyFill="1" applyBorder="1"/>
    <xf numFmtId="0" fontId="0" fillId="5" borderId="16" xfId="0" applyFont="1" applyFill="1" applyBorder="1" applyAlignment="1">
      <alignment horizontal="left" indent="3"/>
    </xf>
    <xf numFmtId="3" fontId="0" fillId="2" borderId="10" xfId="0" applyNumberFormat="1" applyFont="1" applyFill="1" applyBorder="1"/>
    <xf numFmtId="0" fontId="0" fillId="2" borderId="82" xfId="0" applyFill="1" applyBorder="1"/>
    <xf numFmtId="0" fontId="2" fillId="2" borderId="83" xfId="0" applyFont="1" applyFill="1" applyBorder="1" applyAlignment="1">
      <alignment horizontal="center" vertical="center" wrapText="1"/>
    </xf>
    <xf numFmtId="0" fontId="2" fillId="2" borderId="84" xfId="0" applyFont="1" applyFill="1" applyBorder="1" applyAlignment="1">
      <alignment horizontal="center" vertical="center" wrapText="1"/>
    </xf>
    <xf numFmtId="0" fontId="3" fillId="2" borderId="13" xfId="0" applyFont="1" applyFill="1" applyBorder="1"/>
    <xf numFmtId="165" fontId="0" fillId="2" borderId="10" xfId="0" applyNumberFormat="1" applyFont="1" applyFill="1" applyBorder="1"/>
    <xf numFmtId="165" fontId="0" fillId="2" borderId="19" xfId="0" applyNumberFormat="1" applyFont="1" applyFill="1" applyBorder="1"/>
    <xf numFmtId="0" fontId="2" fillId="6" borderId="16" xfId="0" applyFont="1" applyFill="1" applyBorder="1" applyAlignment="1">
      <alignment horizontal="left"/>
    </xf>
    <xf numFmtId="0" fontId="2" fillId="6" borderId="13" xfId="0" applyFont="1" applyFill="1" applyBorder="1"/>
    <xf numFmtId="0" fontId="0" fillId="0" borderId="0" xfId="0" applyFill="1"/>
    <xf numFmtId="0" fontId="7" fillId="6" borderId="68" xfId="0" applyFont="1" applyFill="1" applyBorder="1" applyAlignment="1">
      <alignment horizontal="left" indent="2"/>
    </xf>
    <xf numFmtId="0" fontId="0" fillId="39" borderId="32" xfId="0" applyFill="1" applyBorder="1" applyProtection="1">
      <protection locked="0"/>
    </xf>
    <xf numFmtId="0" fontId="7" fillId="6" borderId="85" xfId="0" applyFont="1" applyFill="1" applyBorder="1" applyAlignment="1">
      <alignment horizontal="left" indent="2"/>
    </xf>
    <xf numFmtId="0" fontId="7" fillId="6" borderId="40" xfId="0" applyFont="1" applyFill="1" applyBorder="1" applyAlignment="1">
      <alignment horizontal="left" indent="2"/>
    </xf>
    <xf numFmtId="0" fontId="2" fillId="5" borderId="10" xfId="0" applyFont="1" applyFill="1" applyBorder="1" applyAlignment="1">
      <alignment horizontal="center"/>
    </xf>
    <xf numFmtId="0" fontId="2" fillId="2" borderId="0" xfId="0" applyFont="1" applyFill="1" applyBorder="1" applyAlignment="1">
      <alignment horizontal="center"/>
    </xf>
    <xf numFmtId="0" fontId="0" fillId="5" borderId="10" xfId="0" applyFont="1" applyFill="1" applyBorder="1" applyAlignment="1">
      <alignment horizontal="left" indent="3"/>
    </xf>
    <xf numFmtId="165" fontId="2" fillId="5" borderId="10" xfId="0" applyNumberFormat="1" applyFont="1" applyFill="1" applyBorder="1" applyAlignment="1">
      <alignment horizontal="right"/>
    </xf>
    <xf numFmtId="0" fontId="2" fillId="5" borderId="10" xfId="0" applyFont="1" applyFill="1" applyBorder="1" applyAlignment="1">
      <alignment horizontal="left"/>
    </xf>
    <xf numFmtId="165" fontId="0" fillId="5" borderId="10" xfId="0" applyNumberFormat="1" applyFont="1" applyFill="1" applyBorder="1" applyAlignment="1">
      <alignment horizontal="left"/>
    </xf>
    <xf numFmtId="4" fontId="0" fillId="6" borderId="11" xfId="0" applyNumberFormat="1" applyFill="1" applyBorder="1"/>
    <xf numFmtId="4" fontId="0" fillId="39" borderId="10" xfId="0" applyNumberFormat="1" applyFill="1" applyBorder="1" applyProtection="1">
      <protection locked="0"/>
    </xf>
    <xf numFmtId="4" fontId="0" fillId="39" borderId="19" xfId="0" applyNumberFormat="1" applyFill="1" applyBorder="1" applyProtection="1">
      <protection locked="0"/>
    </xf>
    <xf numFmtId="165" fontId="33" fillId="39" borderId="39" xfId="45" applyNumberFormat="1" applyFont="1" applyFill="1" applyBorder="1" applyProtection="1">
      <protection locked="0"/>
    </xf>
    <xf numFmtId="0" fontId="34" fillId="6" borderId="39" xfId="45" applyFont="1" applyFill="1" applyBorder="1" applyAlignment="1">
      <alignment horizontal="center" vertical="center"/>
    </xf>
    <xf numFmtId="165" fontId="33" fillId="2" borderId="46" xfId="45" applyNumberFormat="1" applyFont="1" applyFill="1" applyBorder="1" applyProtection="1">
      <protection hidden="1"/>
    </xf>
    <xf numFmtId="0" fontId="36" fillId="6" borderId="57" xfId="45" applyFont="1" applyFill="1" applyBorder="1" applyAlignment="1" applyProtection="1">
      <alignment horizontal="center" vertical="center"/>
      <protection hidden="1"/>
    </xf>
    <xf numFmtId="165" fontId="33" fillId="39" borderId="31" xfId="45" applyNumberFormat="1" applyFont="1" applyFill="1" applyBorder="1" applyProtection="1">
      <protection locked="0"/>
    </xf>
    <xf numFmtId="0" fontId="2" fillId="0" borderId="10" xfId="0" applyFont="1" applyBorder="1"/>
    <xf numFmtId="0" fontId="0" fillId="0" borderId="10" xfId="0" applyBorder="1"/>
    <xf numFmtId="0" fontId="4" fillId="2" borderId="0" xfId="0" applyFont="1" applyFill="1" applyAlignment="1">
      <alignment horizontal="left" wrapText="1"/>
    </xf>
    <xf numFmtId="0" fontId="4" fillId="2" borderId="0" xfId="0" applyFont="1" applyFill="1" applyAlignment="1">
      <alignment horizontal="left"/>
    </xf>
    <xf numFmtId="0" fontId="4" fillId="2" borderId="0" xfId="0" applyFont="1" applyFill="1" applyAlignment="1">
      <alignment horizontal="left" vertical="top" wrapText="1"/>
    </xf>
    <xf numFmtId="0" fontId="4" fillId="2" borderId="67" xfId="0" applyFont="1" applyFill="1" applyBorder="1" applyAlignment="1">
      <alignment horizontal="left"/>
    </xf>
    <xf numFmtId="0" fontId="4" fillId="2" borderId="67" xfId="0" applyFont="1" applyFill="1" applyBorder="1" applyAlignment="1">
      <alignment horizontal="center"/>
    </xf>
    <xf numFmtId="0" fontId="41" fillId="2" borderId="0" xfId="0" applyFont="1" applyFill="1" applyAlignment="1">
      <alignment horizontal="center" vertical="center" wrapText="1"/>
    </xf>
    <xf numFmtId="165" fontId="33" fillId="39" borderId="59" xfId="45" applyNumberFormat="1" applyFont="1" applyFill="1" applyBorder="1" applyAlignment="1" applyProtection="1">
      <alignment horizontal="center" vertical="top"/>
      <protection locked="0"/>
    </xf>
    <xf numFmtId="165" fontId="33" fillId="39" borderId="57" xfId="45" applyNumberFormat="1" applyFont="1" applyFill="1" applyBorder="1" applyAlignment="1" applyProtection="1">
      <alignment horizontal="center" vertical="top"/>
      <protection locked="0"/>
    </xf>
    <xf numFmtId="165" fontId="0" fillId="39" borderId="10" xfId="0" applyNumberFormat="1" applyFont="1" applyFill="1" applyBorder="1" applyProtection="1">
      <protection locked="0"/>
    </xf>
    <xf numFmtId="165" fontId="2" fillId="6" borderId="10" xfId="0" applyNumberFormat="1" applyFont="1" applyFill="1" applyBorder="1" applyProtection="1"/>
    <xf numFmtId="165" fontId="2" fillId="6" borderId="14" xfId="0" applyNumberFormat="1" applyFont="1" applyFill="1" applyBorder="1" applyProtection="1"/>
    <xf numFmtId="3" fontId="0" fillId="39" borderId="10" xfId="0" applyNumberFormat="1" applyFont="1" applyFill="1" applyBorder="1" applyProtection="1">
      <protection locked="0"/>
    </xf>
    <xf numFmtId="165" fontId="0" fillId="39" borderId="19" xfId="0" applyNumberFormat="1" applyFont="1" applyFill="1" applyBorder="1" applyProtection="1">
      <protection locked="0"/>
    </xf>
    <xf numFmtId="165" fontId="0" fillId="6" borderId="10" xfId="0" applyNumberFormat="1" applyFill="1" applyBorder="1" applyProtection="1"/>
    <xf numFmtId="165" fontId="0" fillId="6" borderId="7" xfId="0" applyNumberFormat="1" applyFill="1" applyBorder="1" applyProtection="1"/>
    <xf numFmtId="4" fontId="0" fillId="6" borderId="10" xfId="0" applyNumberFormat="1" applyFill="1" applyBorder="1" applyProtection="1"/>
    <xf numFmtId="0" fontId="2" fillId="6" borderId="13" xfId="0" applyFont="1" applyFill="1" applyBorder="1" applyAlignment="1" applyProtection="1">
      <alignment horizontal="left" indent="2"/>
    </xf>
    <xf numFmtId="3" fontId="2" fillId="39" borderId="7" xfId="0" applyNumberFormat="1" applyFont="1" applyFill="1" applyBorder="1" applyProtection="1">
      <protection locked="0"/>
    </xf>
    <xf numFmtId="165" fontId="0" fillId="39" borderId="38" xfId="0" applyNumberFormat="1" applyFont="1" applyFill="1" applyBorder="1" applyProtection="1">
      <protection locked="0"/>
    </xf>
    <xf numFmtId="165" fontId="33" fillId="39" borderId="86" xfId="45" applyNumberFormat="1" applyFont="1" applyFill="1" applyBorder="1" applyAlignment="1" applyProtection="1">
      <alignment horizontal="center" vertical="top"/>
      <protection locked="0"/>
    </xf>
    <xf numFmtId="165" fontId="33" fillId="2" borderId="31" xfId="45" applyNumberFormat="1" applyFont="1" applyFill="1" applyBorder="1" applyProtection="1">
      <protection locked="0" hidden="1"/>
    </xf>
    <xf numFmtId="165" fontId="33" fillId="2" borderId="31" xfId="45" applyNumberFormat="1" applyFont="1" applyFill="1" applyBorder="1" applyProtection="1">
      <protection locked="0"/>
    </xf>
    <xf numFmtId="14" fontId="33" fillId="2" borderId="31" xfId="45" applyNumberFormat="1" applyFont="1" applyFill="1" applyBorder="1" applyProtection="1">
      <protection locked="0"/>
    </xf>
    <xf numFmtId="20" fontId="33" fillId="2" borderId="31" xfId="45" applyNumberFormat="1" applyFont="1" applyFill="1" applyBorder="1" applyProtection="1">
      <protection locked="0"/>
    </xf>
    <xf numFmtId="0" fontId="0" fillId="2" borderId="31" xfId="0" applyFill="1" applyBorder="1" applyProtection="1">
      <protection locked="0" hidden="1"/>
    </xf>
    <xf numFmtId="165" fontId="0" fillId="2" borderId="0" xfId="0" applyNumberFormat="1" applyFill="1" applyProtection="1">
      <protection locked="0"/>
    </xf>
    <xf numFmtId="46" fontId="0" fillId="2" borderId="0" xfId="0" applyNumberFormat="1" applyFill="1" applyProtection="1">
      <protection locked="0"/>
    </xf>
    <xf numFmtId="165" fontId="33" fillId="39" borderId="87" xfId="45" applyNumberFormat="1" applyFont="1" applyFill="1" applyBorder="1" applyAlignment="1" applyProtection="1">
      <alignment horizontal="center" vertical="top"/>
      <protection locked="0"/>
    </xf>
    <xf numFmtId="0" fontId="2" fillId="39" borderId="10" xfId="0" applyFont="1" applyFill="1" applyBorder="1" applyAlignment="1" applyProtection="1">
      <alignment horizontal="center"/>
      <protection locked="0"/>
    </xf>
    <xf numFmtId="0" fontId="5" fillId="39" borderId="10" xfId="0" applyFont="1" applyFill="1" applyBorder="1" applyProtection="1">
      <protection locked="0"/>
    </xf>
    <xf numFmtId="49" fontId="0" fillId="6" borderId="15" xfId="0" applyNumberFormat="1" applyFill="1" applyBorder="1" applyProtection="1"/>
    <xf numFmtId="0" fontId="5" fillId="2" borderId="0" xfId="0" applyFont="1" applyFill="1" applyProtection="1"/>
    <xf numFmtId="0" fontId="0" fillId="2" borderId="0" xfId="0" applyFill="1" applyProtection="1"/>
    <xf numFmtId="0" fontId="0" fillId="2" borderId="82" xfId="0" applyFill="1" applyBorder="1" applyProtection="1"/>
    <xf numFmtId="0" fontId="2" fillId="2" borderId="83" xfId="0" applyFont="1" applyFill="1" applyBorder="1" applyAlignment="1" applyProtection="1">
      <alignment horizontal="center" vertical="center" wrapText="1"/>
    </xf>
    <xf numFmtId="0" fontId="2" fillId="2" borderId="84" xfId="0" applyFont="1" applyFill="1" applyBorder="1" applyAlignment="1" applyProtection="1">
      <alignment horizontal="center" vertical="center" wrapText="1"/>
    </xf>
    <xf numFmtId="0" fontId="3" fillId="2" borderId="13" xfId="0" applyFont="1" applyFill="1" applyBorder="1" applyProtection="1"/>
    <xf numFmtId="165" fontId="2" fillId="2" borderId="14" xfId="0" applyNumberFormat="1" applyFont="1" applyFill="1" applyBorder="1" applyProtection="1"/>
    <xf numFmtId="49" fontId="0" fillId="2" borderId="15" xfId="0" applyNumberFormat="1" applyFill="1" applyBorder="1" applyProtection="1"/>
    <xf numFmtId="0" fontId="0" fillId="2" borderId="16" xfId="0" applyFill="1" applyBorder="1" applyAlignment="1" applyProtection="1">
      <alignment horizontal="left" indent="2"/>
    </xf>
    <xf numFmtId="0" fontId="0" fillId="2" borderId="10" xfId="0" applyNumberFormat="1" applyFont="1" applyFill="1" applyBorder="1" applyProtection="1"/>
    <xf numFmtId="49" fontId="0" fillId="2" borderId="17" xfId="0" applyNumberFormat="1" applyFill="1" applyBorder="1" applyProtection="1"/>
    <xf numFmtId="0" fontId="2" fillId="2" borderId="16" xfId="0" applyFont="1" applyFill="1" applyBorder="1" applyAlignment="1" applyProtection="1">
      <alignment horizontal="left"/>
    </xf>
    <xf numFmtId="165" fontId="0" fillId="2" borderId="10" xfId="0" applyNumberFormat="1" applyFont="1" applyFill="1" applyBorder="1" applyProtection="1"/>
    <xf numFmtId="0" fontId="0" fillId="2" borderId="18" xfId="0" applyFill="1" applyBorder="1" applyAlignment="1" applyProtection="1">
      <alignment horizontal="left" indent="2"/>
    </xf>
    <xf numFmtId="165" fontId="0" fillId="2" borderId="19" xfId="0" applyNumberFormat="1" applyFont="1" applyFill="1" applyBorder="1" applyProtection="1"/>
    <xf numFmtId="49" fontId="0" fillId="2" borderId="20" xfId="0" applyNumberFormat="1" applyFill="1" applyBorder="1" applyProtection="1"/>
    <xf numFmtId="0" fontId="2" fillId="6" borderId="13" xfId="0" applyFont="1" applyFill="1" applyBorder="1" applyProtection="1"/>
    <xf numFmtId="0" fontId="0" fillId="6" borderId="16" xfId="0" applyFill="1" applyBorder="1" applyAlignment="1" applyProtection="1">
      <alignment horizontal="left" indent="2"/>
    </xf>
    <xf numFmtId="0" fontId="2" fillId="6" borderId="16" xfId="0" applyFont="1" applyFill="1" applyBorder="1" applyAlignment="1" applyProtection="1">
      <alignment horizontal="left"/>
    </xf>
    <xf numFmtId="0" fontId="0" fillId="6" borderId="18" xfId="0" applyFill="1" applyBorder="1" applyAlignment="1" applyProtection="1">
      <alignment horizontal="left" indent="2"/>
    </xf>
    <xf numFmtId="166" fontId="0" fillId="39" borderId="16" xfId="0" applyNumberFormat="1" applyFont="1" applyFill="1" applyBorder="1" applyAlignment="1" applyProtection="1">
      <alignment horizontal="left"/>
      <protection locked="0"/>
    </xf>
    <xf numFmtId="168" fontId="0" fillId="39" borderId="10" xfId="0" applyNumberFormat="1" applyFont="1" applyFill="1" applyBorder="1" applyProtection="1">
      <protection locked="0"/>
    </xf>
    <xf numFmtId="0" fontId="0" fillId="39" borderId="10" xfId="0" applyFont="1" applyFill="1" applyBorder="1" applyProtection="1">
      <protection locked="0"/>
    </xf>
    <xf numFmtId="0" fontId="0" fillId="39" borderId="17" xfId="0" applyFont="1" applyFill="1" applyBorder="1" applyProtection="1">
      <protection locked="0"/>
    </xf>
    <xf numFmtId="166" fontId="0" fillId="39" borderId="18" xfId="0" applyNumberFormat="1" applyFont="1" applyFill="1" applyBorder="1" applyAlignment="1" applyProtection="1">
      <alignment horizontal="left"/>
      <protection locked="0"/>
    </xf>
    <xf numFmtId="168" fontId="0" fillId="39" borderId="19" xfId="0" applyNumberFormat="1" applyFont="1" applyFill="1" applyBorder="1" applyProtection="1">
      <protection locked="0"/>
    </xf>
    <xf numFmtId="0" fontId="0" fillId="39" borderId="19" xfId="0" applyFont="1" applyFill="1" applyBorder="1" applyProtection="1">
      <protection locked="0"/>
    </xf>
    <xf numFmtId="167" fontId="0" fillId="39" borderId="17" xfId="0" applyNumberFormat="1" applyFont="1" applyFill="1" applyBorder="1" applyProtection="1">
      <protection locked="0"/>
    </xf>
    <xf numFmtId="0" fontId="0" fillId="39" borderId="20" xfId="0" applyFont="1" applyFill="1" applyBorder="1" applyProtection="1">
      <protection locked="0"/>
    </xf>
    <xf numFmtId="49" fontId="0" fillId="39" borderId="17" xfId="0" applyNumberFormat="1" applyFont="1" applyFill="1" applyBorder="1" applyProtection="1">
      <protection locked="0"/>
    </xf>
    <xf numFmtId="165" fontId="0" fillId="6" borderId="10" xfId="0" applyNumberFormat="1" applyFont="1" applyFill="1" applyBorder="1" applyProtection="1"/>
    <xf numFmtId="0" fontId="0" fillId="6" borderId="17" xfId="0" applyFill="1" applyBorder="1" applyProtection="1"/>
    <xf numFmtId="49" fontId="0" fillId="6" borderId="17" xfId="0" applyNumberFormat="1" applyFill="1" applyBorder="1" applyProtection="1"/>
    <xf numFmtId="49" fontId="0" fillId="6" borderId="21" xfId="0" applyNumberFormat="1" applyFill="1" applyBorder="1" applyProtection="1"/>
    <xf numFmtId="49" fontId="0" fillId="39" borderId="21" xfId="0" applyNumberFormat="1" applyFill="1" applyBorder="1" applyProtection="1">
      <protection locked="0"/>
    </xf>
    <xf numFmtId="165" fontId="2" fillId="39" borderId="38" xfId="0" applyNumberFormat="1" applyFont="1" applyFill="1" applyBorder="1" applyProtection="1">
      <protection locked="0"/>
    </xf>
    <xf numFmtId="165" fontId="2" fillId="39" borderId="19" xfId="0" applyNumberFormat="1" applyFont="1" applyFill="1" applyBorder="1" applyProtection="1">
      <protection locked="0"/>
    </xf>
    <xf numFmtId="0" fontId="0" fillId="39" borderId="40" xfId="0" applyFill="1" applyBorder="1" applyAlignment="1" applyProtection="1">
      <alignment horizontal="left" indent="2"/>
      <protection locked="0"/>
    </xf>
    <xf numFmtId="0" fontId="0" fillId="39" borderId="18" xfId="0" applyFill="1" applyBorder="1" applyAlignment="1" applyProtection="1">
      <alignment horizontal="left" indent="2"/>
      <protection locked="0"/>
    </xf>
    <xf numFmtId="3" fontId="0" fillId="6" borderId="10" xfId="0" applyNumberFormat="1" applyFont="1" applyFill="1" applyBorder="1" applyProtection="1"/>
    <xf numFmtId="0" fontId="2" fillId="39" borderId="82" xfId="0" applyFont="1" applyFill="1" applyBorder="1" applyAlignment="1" applyProtection="1">
      <alignment horizontal="left" indent="2"/>
      <protection locked="0"/>
    </xf>
    <xf numFmtId="0" fontId="2" fillId="6" borderId="83" xfId="0" applyFont="1" applyFill="1" applyBorder="1" applyAlignment="1" applyProtection="1">
      <alignment horizontal="center" vertical="center" wrapText="1"/>
    </xf>
    <xf numFmtId="0" fontId="2" fillId="6" borderId="84" xfId="0" applyFont="1" applyFill="1" applyBorder="1" applyAlignment="1" applyProtection="1">
      <alignment horizontal="center" vertical="center" wrapText="1"/>
    </xf>
    <xf numFmtId="0" fontId="33" fillId="39" borderId="10" xfId="45" applyFont="1" applyFill="1" applyBorder="1" applyAlignment="1" applyProtection="1">
      <alignment horizontal="center"/>
      <protection locked="0"/>
    </xf>
    <xf numFmtId="0" fontId="2" fillId="6" borderId="82" xfId="0" applyFont="1" applyFill="1" applyBorder="1" applyAlignment="1">
      <alignment horizontal="left" indent="2"/>
    </xf>
    <xf numFmtId="0" fontId="2" fillId="6" borderId="83" xfId="0" applyFont="1" applyFill="1" applyBorder="1" applyAlignment="1">
      <alignment horizontal="center" vertical="center" wrapText="1"/>
    </xf>
    <xf numFmtId="0" fontId="2" fillId="6" borderId="84" xfId="0" applyFont="1" applyFill="1" applyBorder="1" applyAlignment="1">
      <alignment horizontal="center" vertical="center" wrapText="1"/>
    </xf>
    <xf numFmtId="0" fontId="0" fillId="6" borderId="72" xfId="0" applyFill="1" applyBorder="1" applyAlignment="1" applyProtection="1">
      <alignment horizontal="left" indent="2"/>
    </xf>
    <xf numFmtId="0" fontId="0" fillId="6" borderId="72" xfId="0" applyFont="1" applyFill="1" applyBorder="1" applyAlignment="1">
      <alignment horizontal="left" indent="2"/>
    </xf>
    <xf numFmtId="165" fontId="48" fillId="39" borderId="10" xfId="0" applyNumberFormat="1" applyFont="1" applyFill="1" applyBorder="1" applyProtection="1">
      <protection locked="0"/>
    </xf>
    <xf numFmtId="0" fontId="4" fillId="2" borderId="0" xfId="0" applyFont="1" applyFill="1" applyAlignment="1">
      <alignment horizontal="left" wrapText="1"/>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4" fillId="2" borderId="0" xfId="0" applyFont="1" applyFill="1" applyAlignment="1">
      <alignment horizontal="left"/>
    </xf>
    <xf numFmtId="0" fontId="4" fillId="2" borderId="0" xfId="0" applyFont="1" applyFill="1" applyAlignment="1">
      <alignment horizontal="left" vertical="top" wrapText="1"/>
    </xf>
    <xf numFmtId="0" fontId="4" fillId="2" borderId="67" xfId="0" applyFont="1" applyFill="1" applyBorder="1" applyAlignment="1">
      <alignment horizontal="left"/>
    </xf>
    <xf numFmtId="0" fontId="41" fillId="2" borderId="0" xfId="0" applyFont="1" applyFill="1" applyAlignment="1">
      <alignment horizontal="left" vertical="center"/>
    </xf>
    <xf numFmtId="0" fontId="4" fillId="2" borderId="67" xfId="0" applyFont="1" applyFill="1" applyBorder="1" applyAlignment="1">
      <alignment horizontal="center"/>
    </xf>
    <xf numFmtId="0" fontId="4" fillId="2" borderId="11" xfId="0" applyFont="1" applyFill="1" applyBorder="1" applyAlignment="1">
      <alignment horizontal="left" vertical="top" wrapText="1"/>
    </xf>
    <xf numFmtId="0" fontId="4" fillId="2" borderId="31" xfId="0" applyFont="1" applyFill="1" applyBorder="1" applyAlignment="1">
      <alignment horizontal="left" vertical="top" wrapText="1"/>
    </xf>
    <xf numFmtId="0" fontId="4" fillId="2" borderId="39" xfId="0" applyFont="1" applyFill="1" applyBorder="1" applyAlignment="1">
      <alignment horizontal="left" vertical="top" wrapText="1"/>
    </xf>
    <xf numFmtId="0" fontId="4" fillId="42" borderId="11" xfId="0" applyFont="1" applyFill="1" applyBorder="1" applyAlignment="1">
      <alignment horizontal="left" vertical="top" wrapText="1"/>
    </xf>
    <xf numFmtId="0" fontId="4" fillId="42" borderId="31" xfId="0" applyFont="1" applyFill="1" applyBorder="1" applyAlignment="1">
      <alignment horizontal="left" vertical="top" wrapText="1"/>
    </xf>
    <xf numFmtId="0" fontId="4" fillId="42" borderId="39" xfId="0" applyFont="1" applyFill="1" applyBorder="1" applyAlignment="1">
      <alignment horizontal="left" vertical="top" wrapText="1"/>
    </xf>
    <xf numFmtId="0" fontId="4" fillId="2" borderId="46" xfId="0" applyFont="1" applyFill="1" applyBorder="1" applyAlignment="1">
      <alignment horizontal="left"/>
    </xf>
    <xf numFmtId="0" fontId="25" fillId="5" borderId="11" xfId="0" applyFont="1" applyFill="1" applyBorder="1" applyAlignment="1">
      <alignment horizontal="center" vertical="center" wrapText="1"/>
    </xf>
    <xf numFmtId="0" fontId="25" fillId="5" borderId="39" xfId="0" applyFont="1" applyFill="1" applyBorder="1" applyAlignment="1">
      <alignment horizontal="center" vertical="center" wrapText="1"/>
    </xf>
    <xf numFmtId="0" fontId="2" fillId="5" borderId="11" xfId="0" applyFont="1" applyFill="1" applyBorder="1" applyAlignment="1">
      <alignment horizontal="center"/>
    </xf>
    <xf numFmtId="0" fontId="2" fillId="5" borderId="39" xfId="0" applyFont="1" applyFill="1" applyBorder="1" applyAlignment="1">
      <alignment horizontal="center"/>
    </xf>
    <xf numFmtId="0" fontId="25" fillId="5" borderId="11" xfId="0" applyFont="1" applyFill="1" applyBorder="1" applyAlignment="1">
      <alignment horizontal="center"/>
    </xf>
    <xf numFmtId="0" fontId="25" fillId="5" borderId="39" xfId="0" applyFont="1" applyFill="1" applyBorder="1" applyAlignment="1">
      <alignment horizontal="center"/>
    </xf>
    <xf numFmtId="49" fontId="0" fillId="39" borderId="10" xfId="0" applyNumberFormat="1" applyFill="1" applyBorder="1" applyAlignment="1" applyProtection="1">
      <alignment horizontal="center"/>
      <protection locked="0"/>
    </xf>
    <xf numFmtId="0" fontId="25" fillId="5" borderId="10" xfId="0" applyFont="1" applyFill="1" applyBorder="1" applyAlignment="1">
      <alignment horizontal="center"/>
    </xf>
    <xf numFmtId="0" fontId="8" fillId="39" borderId="32" xfId="49" applyFill="1" applyBorder="1" applyAlignment="1" applyProtection="1">
      <alignment horizontal="center"/>
      <protection locked="0"/>
    </xf>
    <xf numFmtId="0" fontId="8" fillId="39" borderId="67" xfId="49" applyFill="1" applyBorder="1" applyAlignment="1" applyProtection="1">
      <alignment horizontal="center"/>
      <protection locked="0"/>
    </xf>
    <xf numFmtId="0" fontId="8" fillId="39" borderId="44" xfId="49" applyFill="1" applyBorder="1" applyAlignment="1" applyProtection="1">
      <alignment horizontal="center"/>
      <protection locked="0"/>
    </xf>
    <xf numFmtId="0" fontId="8" fillId="39" borderId="45" xfId="49" applyFill="1" applyBorder="1" applyAlignment="1" applyProtection="1">
      <alignment horizontal="center"/>
      <protection locked="0"/>
    </xf>
    <xf numFmtId="0" fontId="8" fillId="39" borderId="0" xfId="49" applyFill="1" applyAlignment="1" applyProtection="1">
      <alignment horizontal="center"/>
      <protection locked="0"/>
    </xf>
    <xf numFmtId="0" fontId="8" fillId="39" borderId="68" xfId="49" applyFill="1" applyBorder="1" applyAlignment="1" applyProtection="1">
      <alignment horizontal="center"/>
      <protection locked="0"/>
    </xf>
    <xf numFmtId="0" fontId="8" fillId="39" borderId="35" xfId="49" applyFill="1" applyBorder="1" applyAlignment="1" applyProtection="1">
      <alignment horizontal="center"/>
      <protection locked="0"/>
    </xf>
    <xf numFmtId="0" fontId="8" fillId="39" borderId="46" xfId="49" applyFill="1" applyBorder="1" applyAlignment="1" applyProtection="1">
      <alignment horizontal="center"/>
      <protection locked="0"/>
    </xf>
    <xf numFmtId="0" fontId="8" fillId="39" borderId="48" xfId="49" applyFill="1" applyBorder="1" applyAlignment="1" applyProtection="1">
      <alignment horizontal="center"/>
      <protection locked="0"/>
    </xf>
    <xf numFmtId="0" fontId="0" fillId="2" borderId="0" xfId="0" applyFill="1" applyAlignment="1">
      <alignment horizontal="center" vertical="center" wrapText="1"/>
    </xf>
    <xf numFmtId="0" fontId="33" fillId="2" borderId="38" xfId="45" applyFont="1" applyFill="1" applyBorder="1" applyAlignment="1">
      <alignment horizontal="center" vertical="top"/>
    </xf>
    <xf numFmtId="0" fontId="33" fillId="2" borderId="33" xfId="45" applyFont="1" applyFill="1" applyBorder="1" applyAlignment="1">
      <alignment horizontal="center" vertical="top"/>
    </xf>
    <xf numFmtId="0" fontId="33" fillId="2" borderId="7" xfId="45" applyFont="1" applyFill="1" applyBorder="1" applyAlignment="1">
      <alignment horizontal="center" vertical="top"/>
    </xf>
    <xf numFmtId="0" fontId="33" fillId="0" borderId="38" xfId="45" applyFont="1" applyBorder="1" applyAlignment="1">
      <alignment horizontal="center" vertical="top"/>
    </xf>
    <xf numFmtId="0" fontId="33" fillId="0" borderId="33" xfId="45" applyFont="1" applyBorder="1" applyAlignment="1">
      <alignment horizontal="center" vertical="top"/>
    </xf>
    <xf numFmtId="0" fontId="33" fillId="0" borderId="7" xfId="45" applyFont="1" applyBorder="1" applyAlignment="1">
      <alignment horizontal="center" vertical="top"/>
    </xf>
    <xf numFmtId="3" fontId="33" fillId="0" borderId="38" xfId="45" applyNumberFormat="1" applyFont="1" applyBorder="1" applyAlignment="1">
      <alignment horizontal="center" vertical="top"/>
    </xf>
    <xf numFmtId="3" fontId="33" fillId="0" borderId="33" xfId="45" applyNumberFormat="1" applyFont="1" applyBorder="1" applyAlignment="1">
      <alignment horizontal="center" vertical="top"/>
    </xf>
    <xf numFmtId="3" fontId="33" fillId="0" borderId="7" xfId="45" applyNumberFormat="1" applyFont="1" applyBorder="1" applyAlignment="1">
      <alignment horizontal="center" vertical="top"/>
    </xf>
    <xf numFmtId="165" fontId="34" fillId="2" borderId="59" xfId="45" applyNumberFormat="1" applyFont="1" applyFill="1" applyBorder="1" applyAlignment="1">
      <alignment horizontal="center" vertical="top"/>
    </xf>
    <xf numFmtId="165" fontId="34" fillId="2" borderId="58" xfId="45" applyNumberFormat="1" applyFont="1" applyFill="1" applyBorder="1" applyAlignment="1">
      <alignment horizontal="center" vertical="top"/>
    </xf>
    <xf numFmtId="165" fontId="34" fillId="2" borderId="57" xfId="45" applyNumberFormat="1" applyFont="1" applyFill="1" applyBorder="1" applyAlignment="1">
      <alignment horizontal="center" vertical="top"/>
    </xf>
    <xf numFmtId="6" fontId="33" fillId="2" borderId="38" xfId="45" applyNumberFormat="1" applyFont="1" applyFill="1" applyBorder="1" applyAlignment="1">
      <alignment horizontal="left" vertical="top"/>
    </xf>
    <xf numFmtId="6" fontId="33" fillId="2" borderId="33" xfId="45" applyNumberFormat="1" applyFont="1" applyFill="1" applyBorder="1" applyAlignment="1">
      <alignment horizontal="left" vertical="top"/>
    </xf>
    <xf numFmtId="6" fontId="33" fillId="2" borderId="7" xfId="45" applyNumberFormat="1" applyFont="1" applyFill="1" applyBorder="1" applyAlignment="1">
      <alignment horizontal="left" vertical="top"/>
    </xf>
    <xf numFmtId="49" fontId="8" fillId="0" borderId="38" xfId="0" applyNumberFormat="1" applyFont="1" applyBorder="1" applyAlignment="1">
      <alignment horizontal="center" vertical="top" wrapText="1"/>
    </xf>
    <xf numFmtId="0" fontId="8" fillId="0" borderId="33" xfId="0" applyFont="1" applyBorder="1" applyAlignment="1">
      <alignment horizontal="center" vertical="top" wrapText="1"/>
    </xf>
    <xf numFmtId="0" fontId="8" fillId="0" borderId="7" xfId="0" applyFont="1" applyBorder="1" applyAlignment="1">
      <alignment horizontal="center" vertical="top" wrapText="1"/>
    </xf>
    <xf numFmtId="0" fontId="33" fillId="39" borderId="38" xfId="45" applyFont="1" applyFill="1" applyBorder="1" applyAlignment="1" applyProtection="1">
      <alignment horizontal="center" vertical="top"/>
      <protection locked="0"/>
    </xf>
    <xf numFmtId="0" fontId="33" fillId="39" borderId="33" xfId="45" applyFont="1" applyFill="1" applyBorder="1" applyAlignment="1" applyProtection="1">
      <alignment horizontal="center" vertical="top"/>
      <protection locked="0"/>
    </xf>
    <xf numFmtId="0" fontId="33" fillId="39" borderId="7" xfId="45" applyFont="1" applyFill="1" applyBorder="1" applyAlignment="1" applyProtection="1">
      <alignment horizontal="center" vertical="top"/>
      <protection locked="0"/>
    </xf>
    <xf numFmtId="0" fontId="33" fillId="2" borderId="32" xfId="45" applyFont="1" applyFill="1" applyBorder="1" applyAlignment="1">
      <alignment horizontal="center" vertical="top"/>
    </xf>
    <xf numFmtId="0" fontId="33" fillId="2" borderId="45" xfId="45" applyFont="1" applyFill="1" applyBorder="1" applyAlignment="1">
      <alignment horizontal="center" vertical="top"/>
    </xf>
    <xf numFmtId="0" fontId="33" fillId="2" borderId="35" xfId="45" applyFont="1" applyFill="1" applyBorder="1" applyAlignment="1">
      <alignment horizontal="center" vertical="top"/>
    </xf>
    <xf numFmtId="165" fontId="33" fillId="2" borderId="32" xfId="45" applyNumberFormat="1" applyFont="1" applyFill="1" applyBorder="1" applyAlignment="1">
      <alignment horizontal="center" vertical="top"/>
    </xf>
    <xf numFmtId="165" fontId="33" fillId="2" borderId="45" xfId="45" applyNumberFormat="1" applyFont="1" applyFill="1" applyBorder="1" applyAlignment="1">
      <alignment horizontal="center" vertical="top"/>
    </xf>
    <xf numFmtId="165" fontId="33" fillId="2" borderId="35" xfId="45" applyNumberFormat="1" applyFont="1" applyFill="1" applyBorder="1" applyAlignment="1">
      <alignment horizontal="center" vertical="top"/>
    </xf>
    <xf numFmtId="3" fontId="33" fillId="0" borderId="32" xfId="45" applyNumberFormat="1" applyFont="1" applyBorder="1" applyAlignment="1">
      <alignment horizontal="center" vertical="top"/>
    </xf>
    <xf numFmtId="3" fontId="33" fillId="0" borderId="45" xfId="45" applyNumberFormat="1" applyFont="1" applyBorder="1" applyAlignment="1">
      <alignment horizontal="center" vertical="top"/>
    </xf>
    <xf numFmtId="3" fontId="33" fillId="0" borderId="35" xfId="45" applyNumberFormat="1" applyFont="1" applyBorder="1" applyAlignment="1">
      <alignment horizontal="center" vertical="top"/>
    </xf>
    <xf numFmtId="165" fontId="33" fillId="2" borderId="59" xfId="45" applyNumberFormat="1" applyFont="1" applyFill="1" applyBorder="1" applyAlignment="1">
      <alignment horizontal="center" vertical="top"/>
    </xf>
    <xf numFmtId="165" fontId="33" fillId="2" borderId="58" xfId="45" applyNumberFormat="1" applyFont="1" applyFill="1" applyBorder="1" applyAlignment="1">
      <alignment horizontal="center" vertical="top"/>
    </xf>
    <xf numFmtId="165" fontId="33" fillId="2" borderId="57" xfId="45" applyNumberFormat="1" applyFont="1" applyFill="1" applyBorder="1" applyAlignment="1">
      <alignment horizontal="center" vertical="top"/>
    </xf>
    <xf numFmtId="6" fontId="33" fillId="2" borderId="38" xfId="45" applyNumberFormat="1" applyFont="1" applyFill="1" applyBorder="1" applyAlignment="1">
      <alignment horizontal="left" vertical="center"/>
    </xf>
    <xf numFmtId="6" fontId="33" fillId="2" borderId="33" xfId="45" applyNumberFormat="1" applyFont="1" applyFill="1" applyBorder="1" applyAlignment="1">
      <alignment horizontal="left" vertical="center"/>
    </xf>
    <xf numFmtId="6" fontId="33" fillId="2" borderId="7" xfId="45" applyNumberFormat="1" applyFont="1" applyFill="1" applyBorder="1" applyAlignment="1">
      <alignment horizontal="left" vertical="center"/>
    </xf>
    <xf numFmtId="49" fontId="8" fillId="0" borderId="33" xfId="0" applyNumberFormat="1" applyFont="1" applyBorder="1" applyAlignment="1">
      <alignment horizontal="center" vertical="top" wrapText="1"/>
    </xf>
    <xf numFmtId="49" fontId="8" fillId="0" borderId="7" xfId="0" applyNumberFormat="1" applyFont="1" applyBorder="1" applyAlignment="1">
      <alignment horizontal="center" vertical="top" wrapText="1"/>
    </xf>
    <xf numFmtId="0" fontId="8" fillId="39" borderId="32" xfId="49" applyFill="1" applyBorder="1" applyAlignment="1" applyProtection="1">
      <alignment horizontal="left" vertical="top"/>
      <protection locked="0"/>
    </xf>
    <xf numFmtId="0" fontId="8" fillId="39" borderId="67" xfId="49" applyFill="1" applyBorder="1" applyAlignment="1" applyProtection="1">
      <alignment horizontal="left" vertical="top"/>
      <protection locked="0"/>
    </xf>
    <xf numFmtId="0" fontId="8" fillId="39" borderId="44" xfId="49" applyFill="1" applyBorder="1" applyAlignment="1" applyProtection="1">
      <alignment horizontal="left" vertical="top"/>
      <protection locked="0"/>
    </xf>
    <xf numFmtId="0" fontId="8" fillId="39" borderId="45" xfId="49" applyFill="1" applyBorder="1" applyAlignment="1" applyProtection="1">
      <alignment horizontal="left" vertical="top"/>
      <protection locked="0"/>
    </xf>
    <xf numFmtId="0" fontId="8" fillId="39" borderId="0" xfId="49" applyFill="1" applyAlignment="1" applyProtection="1">
      <alignment horizontal="left" vertical="top"/>
      <protection locked="0"/>
    </xf>
    <xf numFmtId="0" fontId="8" fillId="39" borderId="68" xfId="49" applyFill="1" applyBorder="1" applyAlignment="1" applyProtection="1">
      <alignment horizontal="left" vertical="top"/>
      <protection locked="0"/>
    </xf>
    <xf numFmtId="0" fontId="8" fillId="39" borderId="35" xfId="49" applyFill="1" applyBorder="1" applyAlignment="1" applyProtection="1">
      <alignment horizontal="left" vertical="top"/>
      <protection locked="0"/>
    </xf>
    <xf numFmtId="0" fontId="8" fillId="39" borderId="46" xfId="49" applyFill="1" applyBorder="1" applyAlignment="1" applyProtection="1">
      <alignment horizontal="left" vertical="top"/>
      <protection locked="0"/>
    </xf>
    <xf numFmtId="0" fontId="8" fillId="39" borderId="48" xfId="49" applyFill="1" applyBorder="1" applyAlignment="1" applyProtection="1">
      <alignment horizontal="left" vertical="top"/>
      <protection locked="0"/>
    </xf>
    <xf numFmtId="165" fontId="33" fillId="2" borderId="38" xfId="45" applyNumberFormat="1" applyFont="1" applyFill="1" applyBorder="1" applyAlignment="1">
      <alignment horizontal="center" vertical="top"/>
    </xf>
    <xf numFmtId="165" fontId="33" fillId="2" borderId="33" xfId="45" applyNumberFormat="1" applyFont="1" applyFill="1" applyBorder="1" applyAlignment="1">
      <alignment horizontal="center" vertical="top"/>
    </xf>
    <xf numFmtId="165" fontId="33" fillId="2" borderId="7" xfId="45" applyNumberFormat="1" applyFont="1" applyFill="1" applyBorder="1" applyAlignment="1">
      <alignment horizontal="center" vertical="top"/>
    </xf>
    <xf numFmtId="49" fontId="8" fillId="2" borderId="32" xfId="0" applyNumberFormat="1" applyFont="1" applyFill="1" applyBorder="1" applyAlignment="1" applyProtection="1">
      <alignment horizontal="center" vertical="top" wrapText="1"/>
      <protection locked="0"/>
    </xf>
    <xf numFmtId="49" fontId="8" fillId="2" borderId="45" xfId="0" applyNumberFormat="1" applyFont="1" applyFill="1" applyBorder="1" applyAlignment="1" applyProtection="1">
      <alignment horizontal="center" vertical="top" wrapText="1"/>
      <protection locked="0"/>
    </xf>
    <xf numFmtId="49" fontId="8" fillId="2" borderId="35" xfId="0" applyNumberFormat="1" applyFont="1" applyFill="1" applyBorder="1" applyAlignment="1" applyProtection="1">
      <alignment horizontal="center" vertical="top" wrapText="1"/>
      <protection locked="0"/>
    </xf>
    <xf numFmtId="165" fontId="33" fillId="39" borderId="38" xfId="45" applyNumberFormat="1" applyFont="1" applyFill="1" applyBorder="1" applyAlignment="1" applyProtection="1">
      <alignment horizontal="center" vertical="top"/>
      <protection locked="0"/>
    </xf>
    <xf numFmtId="165" fontId="33" fillId="39" borderId="33" xfId="45" applyNumberFormat="1" applyFont="1" applyFill="1" applyBorder="1" applyAlignment="1" applyProtection="1">
      <alignment horizontal="center" vertical="top"/>
      <protection locked="0"/>
    </xf>
    <xf numFmtId="165" fontId="33" fillId="39" borderId="7" xfId="45" applyNumberFormat="1" applyFont="1" applyFill="1" applyBorder="1" applyAlignment="1" applyProtection="1">
      <alignment horizontal="center" vertical="top"/>
      <protection locked="0"/>
    </xf>
    <xf numFmtId="3" fontId="33" fillId="39" borderId="44" xfId="45" applyNumberFormat="1" applyFont="1" applyFill="1" applyBorder="1" applyAlignment="1" applyProtection="1">
      <alignment horizontal="center" vertical="top"/>
      <protection locked="0"/>
    </xf>
    <xf numFmtId="3" fontId="33" fillId="39" borderId="68" xfId="45" applyNumberFormat="1" applyFont="1" applyFill="1" applyBorder="1" applyAlignment="1" applyProtection="1">
      <alignment horizontal="center" vertical="top"/>
      <protection locked="0"/>
    </xf>
    <xf numFmtId="3" fontId="33" fillId="39" borderId="48" xfId="45" applyNumberFormat="1" applyFont="1" applyFill="1" applyBorder="1" applyAlignment="1" applyProtection="1">
      <alignment horizontal="center" vertical="top"/>
      <protection locked="0"/>
    </xf>
    <xf numFmtId="49" fontId="8" fillId="2" borderId="38" xfId="0" applyNumberFormat="1" applyFont="1" applyFill="1" applyBorder="1" applyAlignment="1" applyProtection="1">
      <alignment horizontal="center" vertical="top" wrapText="1"/>
      <protection locked="0"/>
    </xf>
    <xf numFmtId="49" fontId="8" fillId="2" borderId="33" xfId="0" applyNumberFormat="1" applyFont="1" applyFill="1" applyBorder="1" applyAlignment="1" applyProtection="1">
      <alignment horizontal="center" vertical="top" wrapText="1"/>
      <protection locked="0"/>
    </xf>
    <xf numFmtId="49" fontId="8" fillId="2" borderId="7" xfId="0" applyNumberFormat="1" applyFont="1" applyFill="1" applyBorder="1" applyAlignment="1" applyProtection="1">
      <alignment horizontal="center" vertical="top" wrapText="1"/>
      <protection locked="0"/>
    </xf>
    <xf numFmtId="3" fontId="33" fillId="39" borderId="38" xfId="45" applyNumberFormat="1" applyFont="1" applyFill="1" applyBorder="1" applyAlignment="1" applyProtection="1">
      <alignment horizontal="center" vertical="top"/>
      <protection locked="0"/>
    </xf>
    <xf numFmtId="3" fontId="33" fillId="39" borderId="33" xfId="45" applyNumberFormat="1" applyFont="1" applyFill="1" applyBorder="1" applyAlignment="1" applyProtection="1">
      <alignment horizontal="center" vertical="top"/>
      <protection locked="0"/>
    </xf>
    <xf numFmtId="3" fontId="33" fillId="39" borderId="7" xfId="45" applyNumberFormat="1" applyFont="1" applyFill="1" applyBorder="1" applyAlignment="1" applyProtection="1">
      <alignment horizontal="center" vertical="top"/>
      <protection locked="0"/>
    </xf>
    <xf numFmtId="165" fontId="33" fillId="39" borderId="59" xfId="45" applyNumberFormat="1" applyFont="1" applyFill="1" applyBorder="1" applyAlignment="1" applyProtection="1">
      <alignment horizontal="center" vertical="top"/>
      <protection locked="0"/>
    </xf>
    <xf numFmtId="165" fontId="33" fillId="39" borderId="58" xfId="45" applyNumberFormat="1" applyFont="1" applyFill="1" applyBorder="1" applyAlignment="1" applyProtection="1">
      <alignment horizontal="center" vertical="top"/>
      <protection locked="0"/>
    </xf>
    <xf numFmtId="165" fontId="33" fillId="39" borderId="57" xfId="45" applyNumberFormat="1" applyFont="1" applyFill="1" applyBorder="1" applyAlignment="1" applyProtection="1">
      <alignment horizontal="center" vertical="top"/>
      <protection locked="0"/>
    </xf>
  </cellXfs>
  <cellStyles count="50">
    <cellStyle name="20 % - Akzent1" xfId="21" builtinId="30" customBuiltin="1"/>
    <cellStyle name="20 % - Akzent2" xfId="25" builtinId="34" customBuiltin="1"/>
    <cellStyle name="20 % - Akzent3" xfId="29" builtinId="38" customBuiltin="1"/>
    <cellStyle name="20 % - Akzent4" xfId="33" builtinId="42" customBuiltin="1"/>
    <cellStyle name="20 % - Akzent5" xfId="37" builtinId="46" customBuiltin="1"/>
    <cellStyle name="20 % - Akzent6" xfId="41" builtinId="50" customBuiltin="1"/>
    <cellStyle name="40 % - Akzent1" xfId="22" builtinId="31" customBuiltin="1"/>
    <cellStyle name="40 % - Akzent2" xfId="26" builtinId="35" customBuiltin="1"/>
    <cellStyle name="40 % - Akzent3" xfId="30" builtinId="39" customBuiltin="1"/>
    <cellStyle name="40 % - Akzent4" xfId="34" builtinId="43" customBuiltin="1"/>
    <cellStyle name="40 % - Akzent5" xfId="38" builtinId="47" customBuiltin="1"/>
    <cellStyle name="40 % - Akzent6" xfId="42" builtinId="51" customBuiltin="1"/>
    <cellStyle name="60 % - Akzent1" xfId="23" builtinId="32" customBuiltin="1"/>
    <cellStyle name="60 % - Akzent2" xfId="27" builtinId="36" customBuiltin="1"/>
    <cellStyle name="60 % - Akzent3" xfId="31" builtinId="40" customBuiltin="1"/>
    <cellStyle name="60 % - Akzent4" xfId="35" builtinId="44" customBuiltin="1"/>
    <cellStyle name="60 % - Akzent5" xfId="39" builtinId="48" customBuiltin="1"/>
    <cellStyle name="60 % - Akzent6" xfId="43" builtinId="52" customBuiltin="1"/>
    <cellStyle name="Akzent1" xfId="20" builtinId="29" customBuiltin="1"/>
    <cellStyle name="Akzent2" xfId="24" builtinId="33" customBuiltin="1"/>
    <cellStyle name="Akzent3" xfId="28" builtinId="37" customBuiltin="1"/>
    <cellStyle name="Akzent4" xfId="32" builtinId="41" customBuiltin="1"/>
    <cellStyle name="Akzent5" xfId="36" builtinId="45" customBuiltin="1"/>
    <cellStyle name="Akzent6" xfId="40" builtinId="49" customBuiltin="1"/>
    <cellStyle name="Ausgabe" xfId="12" builtinId="21" customBuiltin="1"/>
    <cellStyle name="Berechnung" xfId="13" builtinId="22" customBuiltin="1"/>
    <cellStyle name="Eingabe" xfId="11" builtinId="20" customBuiltin="1"/>
    <cellStyle name="Ergebnis" xfId="19" builtinId="25" customBuiltin="1"/>
    <cellStyle name="Erklärender Text" xfId="18" builtinId="53" customBuiltin="1"/>
    <cellStyle name="Gut" xfId="8" builtinId="26" customBuiltin="1"/>
    <cellStyle name="Komma" xfId="44" builtinId="3"/>
    <cellStyle name="Komma 17" xfId="48" xr:uid="{00000000-0005-0000-0000-00001F000000}"/>
    <cellStyle name="Neutral" xfId="10" builtinId="28" customBuiltin="1"/>
    <cellStyle name="Notiz" xfId="17" builtinId="10" customBuiltin="1"/>
    <cellStyle name="Prozent 10" xfId="47" xr:uid="{00000000-0005-0000-0000-000022000000}"/>
    <cellStyle name="Schlecht" xfId="9" builtinId="27" customBuiltin="1"/>
    <cellStyle name="Standard" xfId="0" builtinId="0"/>
    <cellStyle name="Standard 10" xfId="1" xr:uid="{00000000-0005-0000-0000-000025000000}"/>
    <cellStyle name="Standard 10 2 2 2 3" xfId="45" xr:uid="{00000000-0005-0000-0000-000026000000}"/>
    <cellStyle name="Standard 10 2 2 2 4" xfId="49" xr:uid="{00000000-0005-0000-0000-000027000000}"/>
    <cellStyle name="Standard 2 3" xfId="46" xr:uid="{00000000-0005-0000-0000-000028000000}"/>
    <cellStyle name="Standard 4" xfId="2" xr:uid="{00000000-0005-0000-0000-000029000000}"/>
    <cellStyle name="Überschrift" xfId="3" builtinId="15" customBuiltin="1"/>
    <cellStyle name="Überschrift 1" xfId="4" builtinId="16" customBuiltin="1"/>
    <cellStyle name="Überschrift 2" xfId="5" builtinId="17" customBuiltin="1"/>
    <cellStyle name="Überschrift 3" xfId="6" builtinId="18" customBuiltin="1"/>
    <cellStyle name="Überschrift 4" xfId="7" builtinId="19" customBuiltin="1"/>
    <cellStyle name="Verknüpfte Zelle" xfId="14" builtinId="24" customBuiltin="1"/>
    <cellStyle name="Warnender Text" xfId="16" builtinId="11" customBuiltin="1"/>
    <cellStyle name="Zelle überprüfen" xfId="15" builtinId="23" customBuiltin="1"/>
  </cellStyles>
  <dxfs count="1086">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medium">
          <color indexed="64"/>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indexed="64"/>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indexed="64"/>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left style="thin">
          <color rgb="FF000000"/>
        </left>
        <right style="thin">
          <color rgb="FF000000"/>
        </right>
        <top/>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left style="thin">
          <color indexed="64"/>
        </left>
        <right style="medium">
          <color indexed="64"/>
        </right>
        <top style="thin">
          <color indexed="64"/>
        </top>
        <bottom style="thin">
          <color indexed="64"/>
        </bottom>
      </border>
      <protection locked="1"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theme="0" tint="-0.34998626667073579"/>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style="thin">
          <color indexed="64"/>
        </bottom>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theme="0" tint="-0.34998626667073579"/>
        </patternFill>
      </fill>
      <border diagonalUp="0" diagonalDown="0">
        <left style="thin">
          <color indexed="64"/>
        </left>
        <right style="medium">
          <color indexed="64"/>
        </right>
        <top style="thin">
          <color indexed="64"/>
        </top>
        <bottom style="thin">
          <color indexed="64"/>
        </bottom>
      </border>
      <protection locked="1"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theme="0" tint="-0.34998626667073579"/>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style="thin">
          <color indexed="64"/>
        </bottom>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rgb="FF000000"/>
        </left>
        <right style="medium">
          <color rgb="FF000000"/>
        </right>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theme="0" tint="-0.34998626667073579"/>
        </patternFill>
      </fill>
      <border diagonalUp="0" diagonalDown="0">
        <left style="thin">
          <color indexed="64"/>
        </left>
        <right style="medium">
          <color indexed="64"/>
        </right>
        <top style="thin">
          <color indexed="64"/>
        </top>
        <bottom style="thin">
          <color indexed="64"/>
        </bottom>
      </border>
      <protection locked="1"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theme="0" tint="-0.34998626667073579"/>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rgb="FF000000"/>
        </left>
        <right style="medium">
          <color rgb="FF000000"/>
        </right>
        <top style="thin">
          <color rgb="FF000000"/>
        </top>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style="medium">
          <color indexed="64"/>
        </right>
        <top/>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thin">
          <color rgb="FF000000"/>
        </right>
        <bottom style="medium">
          <color rgb="FF000000"/>
        </bottom>
      </border>
    </dxf>
    <dxf>
      <border outline="0">
        <bottom style="thin">
          <color rgb="FF000000"/>
        </bottom>
      </border>
    </dxf>
    <dxf>
      <border diagonalUp="0" diagonalDown="0">
        <left style="thin">
          <color indexed="64"/>
        </left>
        <right style="thin">
          <color indexed="64"/>
        </right>
        <top/>
        <bottom/>
        <vertical style="thin">
          <color indexed="64"/>
        </vertical>
        <horizontal/>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thin">
          <color rgb="FF000000"/>
        </left>
        <top style="thin">
          <color rgb="FF000000"/>
        </top>
        <bottom style="thin">
          <color rgb="FF000000"/>
        </bottom>
      </border>
    </dxf>
    <dxf>
      <border outline="0">
        <bottom style="thin">
          <color rgb="FF000000"/>
        </bottom>
      </border>
    </dxf>
    <dxf>
      <numFmt numFmtId="30" formatCode="@"/>
      <fill>
        <patternFill patternType="solid">
          <fgColor indexed="64"/>
          <bgColor theme="0" tint="-0.34998626667073579"/>
        </patternFill>
      </fill>
      <border diagonalUp="0" diagonalDown="0">
        <left style="thin">
          <color indexed="64"/>
        </left>
        <right style="medium">
          <color indexed="64"/>
        </right>
        <top style="thin">
          <color indexed="64"/>
        </top>
        <bottom style="thin">
          <color indexed="64"/>
        </bottom>
      </border>
      <protection locked="1"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theme="0" tint="-0.34998626667073579"/>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rgb="FF000000"/>
        </left>
      </border>
    </dxf>
    <dxf>
      <border outline="0">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numFmt numFmtId="30" formatCode="@"/>
      <fill>
        <patternFill patternType="solid">
          <fgColor indexed="64"/>
          <bgColor rgb="FFFFFF99"/>
        </patternFill>
      </fill>
      <border diagonalUp="0" diagonalDown="0">
        <left style="thin">
          <color indexed="64"/>
        </left>
        <right style="medium">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style="medium">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indexed="64"/>
        </left>
        <right style="medium">
          <color indexed="64"/>
        </right>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style="medium">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rgb="FF000000"/>
        </left>
        <right style="medium">
          <color rgb="FF000000"/>
        </right>
        <top style="thin">
          <color rgb="FF000000"/>
        </top>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style="medium">
          <color indexed="64"/>
        </right>
        <top/>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thin">
          <color indexed="64"/>
        </right>
        <bottom style="medium">
          <color rgb="FF000000"/>
        </bottom>
      </border>
    </dxf>
    <dxf>
      <border outline="0">
        <bottom style="thin">
          <color rgb="FF000000"/>
        </bottom>
      </border>
    </dxf>
    <dxf>
      <border diagonalUp="0" diagonalDown="0">
        <left style="thin">
          <color indexed="64"/>
        </left>
        <right style="thin">
          <color indexed="64"/>
        </right>
        <top/>
        <bottom/>
        <vertical style="thin">
          <color indexed="64"/>
        </vertical>
        <horizontal/>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thin">
          <color rgb="FF000000"/>
        </left>
        <top style="thin">
          <color rgb="FF000000"/>
        </top>
        <bottom style="thin">
          <color rgb="FF000000"/>
        </bottom>
      </border>
    </dxf>
    <dxf>
      <border outline="0">
        <bottom style="thin">
          <color rgb="FF000000"/>
        </bottom>
      </border>
    </dxf>
    <dxf>
      <numFmt numFmtId="30" formatCode="@"/>
      <fill>
        <patternFill patternType="solid">
          <fgColor indexed="64"/>
          <bgColor rgb="FFFFFF99"/>
        </patternFill>
      </fill>
      <border diagonalUp="0" diagonalDown="0">
        <left style="thin">
          <color indexed="64"/>
        </left>
        <right style="medium">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indexed="64"/>
        </left>
      </border>
    </dxf>
    <dxf>
      <border outline="0">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numFmt numFmtId="30" formatCode="@"/>
      <fill>
        <patternFill patternType="solid">
          <fgColor indexed="64"/>
          <bgColor rgb="FFFFFF99"/>
        </patternFill>
      </fill>
      <border diagonalUp="0" diagonalDown="0">
        <left style="thin">
          <color indexed="64"/>
        </left>
        <right/>
        <top style="thin">
          <color indexed="64"/>
        </top>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medium">
          <color indexed="64"/>
        </left>
        <right style="medium">
          <color indexed="64"/>
        </right>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style="thin">
          <color indexed="64"/>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medium">
          <color indexed="64"/>
        </left>
        <right style="medium">
          <color indexed="64"/>
        </right>
        <top style="thin">
          <color indexed="64"/>
        </top>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style="thin">
          <color indexed="64"/>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medium">
          <color indexed="64"/>
        </left>
        <right style="medium">
          <color indexed="64"/>
        </right>
        <top style="thin">
          <color indexed="64"/>
        </top>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style="thin">
          <color indexed="64"/>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medium">
          <color indexed="64"/>
        </left>
        <right style="medium">
          <color indexed="64"/>
        </right>
        <top style="thin">
          <color indexed="64"/>
        </top>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style="medium">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medium">
          <color indexed="64"/>
        </left>
        <right style="medium">
          <color indexed="64"/>
        </right>
        <top style="thin">
          <color indexed="64"/>
        </top>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style="medium">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medium">
          <color indexed="64"/>
        </left>
        <right style="medium">
          <color indexed="64"/>
        </right>
        <top style="thin">
          <color indexed="64"/>
        </top>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style="thin">
          <color indexed="64"/>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style="thin">
          <color indexed="64"/>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style="thin">
          <color indexed="64"/>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style="thin">
          <color indexed="64"/>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style="thin">
          <color indexed="64"/>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style="thin">
          <color indexed="64"/>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style="thin">
          <color indexed="64"/>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numFmt numFmtId="30" formatCode="@"/>
      <fill>
        <patternFill patternType="solid">
          <fgColor indexed="64"/>
          <bgColor rgb="FFFFFF99"/>
        </patternFill>
      </fill>
      <border diagonalUp="0" diagonalDown="0">
        <left style="thin">
          <color indexed="64"/>
        </left>
        <right style="medium">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indexed="64"/>
        </top>
      </border>
    </dxf>
    <dxf>
      <border diagonalUp="0" diagonalDown="0">
        <left style="thin">
          <color indexed="64"/>
        </left>
        <right style="thin">
          <color indexed="64"/>
        </right>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left style="medium">
          <color auto="1"/>
        </left>
        <right style="medium">
          <color auto="1"/>
        </right>
        <top style="medium">
          <color auto="1"/>
        </top>
        <bottom style="medium">
          <color auto="1"/>
        </bottom>
      </border>
    </dxf>
    <dxf>
      <border>
        <left style="medium">
          <color auto="1"/>
        </left>
        <right style="medium">
          <color auto="1"/>
        </right>
      </border>
    </dxf>
    <dxf>
      <border>
        <left style="medium">
          <color auto="1"/>
        </left>
        <right style="medium">
          <color auto="1"/>
        </right>
      </border>
    </dxf>
  </dxfs>
  <tableStyles count="3" defaultTableStyle="TableStyleMedium2" defaultPivotStyle="PivotStyleLight16">
    <tableStyle name="Tabellenformat 1" pivot="0" count="1" xr9:uid="{00000000-0011-0000-FFFF-FFFF00000000}">
      <tableStyleElement type="wholeTable" dxfId="1085"/>
    </tableStyle>
    <tableStyle name="Tabellenformat 2" pivot="0" count="1" xr9:uid="{00000000-0011-0000-FFFF-FFFF01000000}">
      <tableStyleElement type="wholeTable" dxfId="1084"/>
    </tableStyle>
    <tableStyle name="Tabellenformat 3" pivot="0" count="1" xr9:uid="{00000000-0011-0000-FFFF-FFFF02000000}">
      <tableStyleElement type="wholeTable" dxfId="1083"/>
    </tableStyle>
  </tableStyles>
  <colors>
    <mruColors>
      <color rgb="FFFFFF99"/>
      <color rgb="FFFFFFCC"/>
      <color rgb="FF33CC33"/>
      <color rgb="FF99FF66"/>
      <color rgb="FF99FFCC"/>
      <color rgb="FF99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K8-4\Desktop\Erhebungsbogen%20Kapazit&#228;tsreserve_Sicherheitsbereitsch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azitätsreserve_Plan"/>
      <sheetName val="Sicherheitsbereitschaft_Plan"/>
      <sheetName val="Kapazitätsreserve_Regkonto"/>
      <sheetName val="Sicherheitsbereitschaft_RegKont"/>
      <sheetName val="Hilfstabelle Kapazitätsreserve"/>
      <sheetName val="Hilfstabelle Sicherheitsbereits"/>
    </sheetNames>
    <sheetDataSet>
      <sheetData sheetId="0" refreshError="1"/>
      <sheetData sheetId="1" refreshError="1"/>
      <sheetData sheetId="2" refreshError="1"/>
      <sheetData sheetId="3" refreshError="1"/>
      <sheetData sheetId="4"/>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0000000}" name="Tabelle25" displayName="Tabelle25" ref="B26:D26" headerRowCount="0" totalsRowShown="0" headerRowDxfId="1082" headerRowBorderDxfId="1081" tableBorderDxfId="1080" totalsRowBorderDxfId="1079">
  <tableColumns count="3">
    <tableColumn id="1" xr3:uid="{00000000-0010-0000-0000-000001000000}" name="Spalte1" headerRowDxfId="1078" dataDxfId="1077"/>
    <tableColumn id="2" xr3:uid="{00000000-0010-0000-0000-000002000000}" name="Spalte2" headerRowDxfId="1076" dataDxfId="1075"/>
    <tableColumn id="3" xr3:uid="{00000000-0010-0000-0000-000003000000}" name="Spalte3" headerRowDxfId="1074" dataDxfId="1073"/>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9000000}" name="Tabelle2536" displayName="Tabelle2536" ref="B179:D179" headerRowCount="0" totalsRowShown="0" headerRowDxfId="995" headerRowBorderDxfId="994" tableBorderDxfId="993" totalsRowBorderDxfId="992">
  <tableColumns count="3">
    <tableColumn id="1" xr3:uid="{00000000-0010-0000-0900-000001000000}" name="Spalte1" headerRowDxfId="991" dataDxfId="990"/>
    <tableColumn id="2" xr3:uid="{00000000-0010-0000-0900-000002000000}" name="Spalte2" headerRowDxfId="989" dataDxfId="988"/>
    <tableColumn id="3" xr3:uid="{00000000-0010-0000-0900-000003000000}" name="Spalte3" headerRowDxfId="987" dataDxfId="986"/>
  </tableColumns>
  <tableStyleInfo name="TableStyleMedium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FE01FA6-1388-41B1-9657-34F9C30B6455}" name="Tabelle253629" displayName="Tabelle253629" ref="B196:D196" headerRowCount="0" totalsRowShown="0" headerRowDxfId="985" headerRowBorderDxfId="984" tableBorderDxfId="983" totalsRowBorderDxfId="982">
  <tableColumns count="3">
    <tableColumn id="1" xr3:uid="{171BC3AA-C1DA-49B2-A8E9-E051E1F57447}" name="Spalte1" headerRowDxfId="981" dataDxfId="980"/>
    <tableColumn id="2" xr3:uid="{79E5BE40-D39A-4F16-9C68-F6C28D65F88F}" name="Spalte2" headerRowDxfId="979" dataDxfId="978"/>
    <tableColumn id="3" xr3:uid="{E7AD31BF-0BF9-48C9-BB6B-D8927094CF86}" name="Spalte3" headerRowDxfId="977" dataDxfId="976"/>
  </tableColumns>
  <tableStyleInfo name="TableStyleMedium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ED8DD02F-FC2B-405C-ABC1-807CA70331E0}" name="Tabelle25362940" displayName="Tabelle25362940" ref="B213:D213" headerRowCount="0" totalsRowShown="0" headerRowDxfId="975" headerRowBorderDxfId="974" tableBorderDxfId="973" totalsRowBorderDxfId="972">
  <tableColumns count="3">
    <tableColumn id="1" xr3:uid="{EB322732-518C-4789-B86A-C2328AA3A057}" name="Spalte1" headerRowDxfId="971" dataDxfId="970"/>
    <tableColumn id="2" xr3:uid="{A3CDD67B-4D6C-45FD-8E2A-782FA8A319E6}" name="Spalte2" headerRowDxfId="969" dataDxfId="968"/>
    <tableColumn id="3" xr3:uid="{2CDB7FE2-E714-4188-AED1-7366945ECF73}" name="Spalte3" headerRowDxfId="967" dataDxfId="966"/>
  </tableColumns>
  <tableStyleInfo name="TableStyleMedium15"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A71A239F-458A-4E5B-AB5B-FE4E24E9EA4F}" name="Tabelle25362944" displayName="Tabelle25362944" ref="B230:D230" headerRowCount="0" totalsRowShown="0" headerRowDxfId="965" headerRowBorderDxfId="964" tableBorderDxfId="963" totalsRowBorderDxfId="962">
  <tableColumns count="3">
    <tableColumn id="1" xr3:uid="{77BBF95C-AAF2-4109-A110-CD020B808B7E}" name="Spalte1" headerRowDxfId="961" dataDxfId="960"/>
    <tableColumn id="2" xr3:uid="{A147018F-CD8B-428D-89AE-838C5A27D964}" name="Spalte2" headerRowDxfId="959" dataDxfId="958"/>
    <tableColumn id="3" xr3:uid="{3397E92D-63F5-433D-9731-DCFE99845E07}" name="Spalte3" headerRowDxfId="957" dataDxfId="956"/>
  </tableColumns>
  <tableStyleInfo name="TableStyleMedium15"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E3071BA-4BD3-4922-B937-BDED951414DD}" name="Tabelle25362945" displayName="Tabelle25362945" ref="B247:D247" headerRowCount="0" totalsRowShown="0" headerRowDxfId="955" headerRowBorderDxfId="954" tableBorderDxfId="953" totalsRowBorderDxfId="952">
  <tableColumns count="3">
    <tableColumn id="1" xr3:uid="{5466FC44-D898-4AA3-89F4-478F3246C445}" name="Spalte1" headerRowDxfId="951" dataDxfId="950"/>
    <tableColumn id="2" xr3:uid="{14AB45FC-1626-407B-91E7-EB0D6481D964}" name="Spalte2" headerRowDxfId="949" dataDxfId="948"/>
    <tableColumn id="3" xr3:uid="{DC6186DC-E3CC-4BAC-B40B-A1E4020F1D3F}" name="Spalte3" headerRowDxfId="947" dataDxfId="946"/>
  </tableColumns>
  <tableStyleInfo name="TableStyleMedium15"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1EDE69C-1539-4B17-8B46-6426BFDE7FE2}" name="Tabelle25362946" displayName="Tabelle25362946" ref="B264:D264" headerRowCount="0" totalsRowShown="0" headerRowDxfId="945" headerRowBorderDxfId="944" tableBorderDxfId="943" totalsRowBorderDxfId="942">
  <tableColumns count="3">
    <tableColumn id="1" xr3:uid="{B1E88872-C6E3-4B1C-BC40-07B6F0582B55}" name="Spalte1" headerRowDxfId="941" dataDxfId="940"/>
    <tableColumn id="2" xr3:uid="{D3E583B3-09EB-45DA-B472-AC3F6A75A051}" name="Spalte2" headerRowDxfId="939" dataDxfId="938"/>
    <tableColumn id="3" xr3:uid="{3DF4E2C7-D48E-4E69-85B0-E41979ACB247}" name="Spalte3" headerRowDxfId="937" dataDxfId="936"/>
  </tableColumns>
  <tableStyleInfo name="TableStyleMedium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A000000}" name="Tabelle15" displayName="Tabelle15" ref="A5:H47" headerRowCount="0" totalsRowShown="0" headerRowDxfId="935" dataDxfId="933" headerRowBorderDxfId="934" tableBorderDxfId="932">
  <tableColumns count="8">
    <tableColumn id="1" xr3:uid="{00000000-0010-0000-0A00-000001000000}" name="Spalte1" headerRowDxfId="931" dataDxfId="930"/>
    <tableColumn id="2" xr3:uid="{00000000-0010-0000-0A00-000002000000}" name="Spalte2" headerRowDxfId="929" dataDxfId="928"/>
    <tableColumn id="3" xr3:uid="{00000000-0010-0000-0A00-000003000000}" name="Spalte3" headerRowDxfId="927" dataDxfId="926"/>
    <tableColumn id="4" xr3:uid="{00000000-0010-0000-0A00-000004000000}" name="Spalte4" headerRowDxfId="925" dataDxfId="924"/>
    <tableColumn id="5" xr3:uid="{00000000-0010-0000-0A00-000005000000}" name="Spalte5" headerRowDxfId="923" dataDxfId="922"/>
    <tableColumn id="6" xr3:uid="{00000000-0010-0000-0A00-000006000000}" name="Spalte6" headerRowDxfId="921" dataDxfId="920"/>
    <tableColumn id="7" xr3:uid="{00000000-0010-0000-0A00-000007000000}" name="Spalte7" headerRowDxfId="919" dataDxfId="918"/>
    <tableColumn id="8" xr3:uid="{00000000-0010-0000-0A00-000008000000}" name="Spalte8" headerRowDxfId="917" dataDxfId="916"/>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B000000}" name="Tabelle16" displayName="Tabelle16" ref="A49:H91" headerRowCount="0" totalsRowShown="0" headerRowDxfId="915" dataDxfId="913" headerRowBorderDxfId="914" tableBorderDxfId="912">
  <tableColumns count="8">
    <tableColumn id="1" xr3:uid="{00000000-0010-0000-0B00-000001000000}" name="Spalte1" headerRowDxfId="911" dataDxfId="910"/>
    <tableColumn id="2" xr3:uid="{00000000-0010-0000-0B00-000002000000}" name="Spalte2" headerRowDxfId="909" dataDxfId="908"/>
    <tableColumn id="3" xr3:uid="{00000000-0010-0000-0B00-000003000000}" name="Spalte3" headerRowDxfId="907" dataDxfId="906"/>
    <tableColumn id="4" xr3:uid="{00000000-0010-0000-0B00-000004000000}" name="Spalte4" headerRowDxfId="905" dataDxfId="904"/>
    <tableColumn id="5" xr3:uid="{00000000-0010-0000-0B00-000005000000}" name="Spalte5" headerRowDxfId="903" dataDxfId="902"/>
    <tableColumn id="6" xr3:uid="{00000000-0010-0000-0B00-000006000000}" name="Spalte6" headerRowDxfId="901" dataDxfId="900"/>
    <tableColumn id="7" xr3:uid="{00000000-0010-0000-0B00-000007000000}" name="Spalte7" headerRowDxfId="899" dataDxfId="898"/>
    <tableColumn id="8" xr3:uid="{00000000-0010-0000-0B00-000008000000}" name="Spalte8" headerRowDxfId="897" dataDxfId="896"/>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C000000}" name="Tabelle17" displayName="Tabelle17" ref="A93:H135" headerRowCount="0" totalsRowShown="0" headerRowDxfId="895" dataDxfId="893" headerRowBorderDxfId="894" tableBorderDxfId="892">
  <tableColumns count="8">
    <tableColumn id="1" xr3:uid="{00000000-0010-0000-0C00-000001000000}" name="Spalte1" headerRowDxfId="891" dataDxfId="890"/>
    <tableColumn id="2" xr3:uid="{00000000-0010-0000-0C00-000002000000}" name="Spalte2" headerRowDxfId="889" dataDxfId="888"/>
    <tableColumn id="3" xr3:uid="{00000000-0010-0000-0C00-000003000000}" name="Spalte3" headerRowDxfId="887" dataDxfId="886"/>
    <tableColumn id="4" xr3:uid="{00000000-0010-0000-0C00-000004000000}" name="Spalte4" headerRowDxfId="885" dataDxfId="884"/>
    <tableColumn id="5" xr3:uid="{00000000-0010-0000-0C00-000005000000}" name="Spalte5" headerRowDxfId="883" dataDxfId="882"/>
    <tableColumn id="6" xr3:uid="{00000000-0010-0000-0C00-000006000000}" name="Spalte6" headerRowDxfId="881" dataDxfId="880"/>
    <tableColumn id="7" xr3:uid="{00000000-0010-0000-0C00-000007000000}" name="Spalte7" headerRowDxfId="879" dataDxfId="878"/>
    <tableColumn id="8" xr3:uid="{00000000-0010-0000-0C00-000008000000}" name="Spalte8" headerRowDxfId="877" dataDxfId="876"/>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D000000}" name="Tabelle18" displayName="Tabelle18" ref="A137:H179" headerRowCount="0" totalsRowShown="0" headerRowDxfId="875" dataDxfId="873" headerRowBorderDxfId="874" tableBorderDxfId="872">
  <tableColumns count="8">
    <tableColumn id="1" xr3:uid="{00000000-0010-0000-0D00-000001000000}" name="Spalte1" headerRowDxfId="871" dataDxfId="870"/>
    <tableColumn id="2" xr3:uid="{00000000-0010-0000-0D00-000002000000}" name="Spalte2" headerRowDxfId="869" dataDxfId="868"/>
    <tableColumn id="3" xr3:uid="{00000000-0010-0000-0D00-000003000000}" name="Spalte3" headerRowDxfId="867" dataDxfId="866"/>
    <tableColumn id="4" xr3:uid="{00000000-0010-0000-0D00-000004000000}" name="Spalte4" headerRowDxfId="865" dataDxfId="864"/>
    <tableColumn id="5" xr3:uid="{00000000-0010-0000-0D00-000005000000}" name="Spalte5" headerRowDxfId="863" dataDxfId="862"/>
    <tableColumn id="6" xr3:uid="{00000000-0010-0000-0D00-000006000000}" name="Spalte6" headerRowDxfId="861" dataDxfId="860"/>
    <tableColumn id="7" xr3:uid="{00000000-0010-0000-0D00-000007000000}" name="Spalte7" headerRowDxfId="859" dataDxfId="858"/>
    <tableColumn id="8" xr3:uid="{00000000-0010-0000-0D00-000008000000}" name="Spalte8" headerRowDxfId="857" dataDxfId="85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1000000}" name="Tabelle27" displayName="Tabelle27" ref="B54:D71" headerRowCount="0" totalsRowShown="0" headerRowBorderDxfId="1072" tableBorderDxfId="1071" totalsRowBorderDxfId="1070">
  <tableColumns count="3">
    <tableColumn id="1" xr3:uid="{00000000-0010-0000-0100-000001000000}" name="Spalte1" headerRowDxfId="1069" dataDxfId="1068"/>
    <tableColumn id="2" xr3:uid="{00000000-0010-0000-0100-000002000000}" name="Spalte2" headerRowDxfId="1067" dataDxfId="1066"/>
    <tableColumn id="3" xr3:uid="{00000000-0010-0000-0100-000003000000}" name="Spalte3" headerRowDxfId="1065" dataDxfId="1064"/>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E000000}" name="Tabelle19" displayName="Tabelle19" ref="A181:H223" headerRowCount="0" totalsRowShown="0" headerRowDxfId="855" dataDxfId="853" headerRowBorderDxfId="854" tableBorderDxfId="852">
  <tableColumns count="8">
    <tableColumn id="1" xr3:uid="{00000000-0010-0000-0E00-000001000000}" name="Spalte1" headerRowDxfId="851" dataDxfId="850"/>
    <tableColumn id="2" xr3:uid="{00000000-0010-0000-0E00-000002000000}" name="Spalte2" headerRowDxfId="849" dataDxfId="848"/>
    <tableColumn id="3" xr3:uid="{00000000-0010-0000-0E00-000003000000}" name="Spalte3" headerRowDxfId="847" dataDxfId="846"/>
    <tableColumn id="4" xr3:uid="{00000000-0010-0000-0E00-000004000000}" name="Spalte4" headerRowDxfId="845" dataDxfId="844"/>
    <tableColumn id="5" xr3:uid="{00000000-0010-0000-0E00-000005000000}" name="Spalte5" headerRowDxfId="843" dataDxfId="842"/>
    <tableColumn id="6" xr3:uid="{00000000-0010-0000-0E00-000006000000}" name="Spalte6" headerRowDxfId="841" dataDxfId="840"/>
    <tableColumn id="7" xr3:uid="{00000000-0010-0000-0E00-000007000000}" name="Spalte7" headerRowDxfId="839" dataDxfId="838"/>
    <tableColumn id="8" xr3:uid="{00000000-0010-0000-0E00-000008000000}" name="Spalte8" headerRowDxfId="837" dataDxfId="836"/>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F000000}" name="Tabelle20" displayName="Tabelle20" ref="A225:H267" headerRowCount="0" totalsRowShown="0" headerRowDxfId="835" dataDxfId="833" headerRowBorderDxfId="834" tableBorderDxfId="832">
  <tableColumns count="8">
    <tableColumn id="1" xr3:uid="{00000000-0010-0000-0F00-000001000000}" name="Spalte1" headerRowDxfId="831" dataDxfId="830"/>
    <tableColumn id="2" xr3:uid="{00000000-0010-0000-0F00-000002000000}" name="Spalte2" headerRowDxfId="829" dataDxfId="828"/>
    <tableColumn id="3" xr3:uid="{00000000-0010-0000-0F00-000003000000}" name="Spalte3" headerRowDxfId="827" dataDxfId="826"/>
    <tableColumn id="4" xr3:uid="{00000000-0010-0000-0F00-000004000000}" name="Spalte4" headerRowDxfId="825" dataDxfId="824"/>
    <tableColumn id="5" xr3:uid="{00000000-0010-0000-0F00-000005000000}" name="Spalte5" headerRowDxfId="823" dataDxfId="822"/>
    <tableColumn id="6" xr3:uid="{00000000-0010-0000-0F00-000006000000}" name="Spalte6" headerRowDxfId="821" dataDxfId="820"/>
    <tableColumn id="7" xr3:uid="{00000000-0010-0000-0F00-000007000000}" name="Spalte7" headerRowDxfId="819" dataDxfId="818"/>
    <tableColumn id="8" xr3:uid="{00000000-0010-0000-0F00-000008000000}" name="Spalte8" headerRowDxfId="817" dataDxfId="816"/>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0000000}" name="Tabelle21" displayName="Tabelle21" ref="A269:H311" headerRowCount="0" totalsRowShown="0" headerRowDxfId="815" dataDxfId="813" headerRowBorderDxfId="814" tableBorderDxfId="812">
  <tableColumns count="8">
    <tableColumn id="1" xr3:uid="{00000000-0010-0000-1000-000001000000}" name="Spalte1" headerRowDxfId="811" dataDxfId="810"/>
    <tableColumn id="2" xr3:uid="{00000000-0010-0000-1000-000002000000}" name="Spalte2" headerRowDxfId="809" dataDxfId="808"/>
    <tableColumn id="3" xr3:uid="{00000000-0010-0000-1000-000003000000}" name="Spalte3" headerRowDxfId="807" dataDxfId="806"/>
    <tableColumn id="4" xr3:uid="{00000000-0010-0000-1000-000004000000}" name="Spalte4" headerRowDxfId="805" dataDxfId="804"/>
    <tableColumn id="5" xr3:uid="{00000000-0010-0000-1000-000005000000}" name="Spalte5" headerRowDxfId="803" dataDxfId="802"/>
    <tableColumn id="6" xr3:uid="{00000000-0010-0000-1000-000006000000}" name="Spalte6" headerRowDxfId="801" dataDxfId="800"/>
    <tableColumn id="7" xr3:uid="{00000000-0010-0000-1000-000007000000}" name="Spalte7" headerRowDxfId="799" dataDxfId="798"/>
    <tableColumn id="8" xr3:uid="{00000000-0010-0000-1000-000008000000}" name="Spalte8" headerRowDxfId="797" dataDxfId="796"/>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1000000}" name="Tabelle22" displayName="Tabelle22" ref="A313:H355" headerRowCount="0" totalsRowShown="0" headerRowDxfId="795" dataDxfId="793" headerRowBorderDxfId="794" tableBorderDxfId="792">
  <tableColumns count="8">
    <tableColumn id="1" xr3:uid="{00000000-0010-0000-1100-000001000000}" name="Spalte1" headerRowDxfId="791" dataDxfId="790"/>
    <tableColumn id="2" xr3:uid="{00000000-0010-0000-1100-000002000000}" name="Spalte2" headerRowDxfId="789" dataDxfId="788"/>
    <tableColumn id="3" xr3:uid="{00000000-0010-0000-1100-000003000000}" name="Spalte3" headerRowDxfId="787" dataDxfId="786"/>
    <tableColumn id="4" xr3:uid="{00000000-0010-0000-1100-000004000000}" name="Spalte4" headerRowDxfId="785" dataDxfId="784"/>
    <tableColumn id="5" xr3:uid="{00000000-0010-0000-1100-000005000000}" name="Spalte5" headerRowDxfId="783" dataDxfId="782"/>
    <tableColumn id="6" xr3:uid="{00000000-0010-0000-1100-000006000000}" name="Spalte6" headerRowDxfId="781" dataDxfId="780"/>
    <tableColumn id="7" xr3:uid="{00000000-0010-0000-1100-000007000000}" name="Spalte7" headerRowDxfId="779" dataDxfId="778"/>
    <tableColumn id="8" xr3:uid="{00000000-0010-0000-1100-000008000000}" name="Spalte8" headerRowDxfId="777" dataDxfId="776"/>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2000000}" name="Tabelle23" displayName="Tabelle23" ref="A357:H399" headerRowCount="0" totalsRowShown="0" headerRowDxfId="775" dataDxfId="773" headerRowBorderDxfId="774" tableBorderDxfId="772">
  <tableColumns count="8">
    <tableColumn id="1" xr3:uid="{00000000-0010-0000-1200-000001000000}" name="Spalte1" headerRowDxfId="771" dataDxfId="770"/>
    <tableColumn id="2" xr3:uid="{00000000-0010-0000-1200-000002000000}" name="Spalte2" headerRowDxfId="769" dataDxfId="768"/>
    <tableColumn id="3" xr3:uid="{00000000-0010-0000-1200-000003000000}" name="Spalte3" headerRowDxfId="767" dataDxfId="766"/>
    <tableColumn id="4" xr3:uid="{00000000-0010-0000-1200-000004000000}" name="Spalte4" headerRowDxfId="765" dataDxfId="764"/>
    <tableColumn id="5" xr3:uid="{00000000-0010-0000-1200-000005000000}" name="Spalte5" headerRowDxfId="763" dataDxfId="762"/>
    <tableColumn id="6" xr3:uid="{00000000-0010-0000-1200-000006000000}" name="Spalte6" headerRowDxfId="761" dataDxfId="760"/>
    <tableColumn id="7" xr3:uid="{00000000-0010-0000-1200-000007000000}" name="Spalte7" headerRowDxfId="759" dataDxfId="758"/>
    <tableColumn id="8" xr3:uid="{00000000-0010-0000-1200-000008000000}" name="Spalte8" headerRowDxfId="757" dataDxfId="756"/>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Tabelle24" displayName="Tabelle24" ref="A401:H443" headerRowCount="0" totalsRowShown="0" headerRowDxfId="755" dataDxfId="753" headerRowBorderDxfId="754" tableBorderDxfId="752">
  <tableColumns count="8">
    <tableColumn id="1" xr3:uid="{00000000-0010-0000-1300-000001000000}" name="Spalte1" headerRowDxfId="751" dataDxfId="750"/>
    <tableColumn id="2" xr3:uid="{00000000-0010-0000-1300-000002000000}" name="Spalte2" headerRowDxfId="749" dataDxfId="748"/>
    <tableColumn id="3" xr3:uid="{00000000-0010-0000-1300-000003000000}" name="Spalte3" headerRowDxfId="747" dataDxfId="746"/>
    <tableColumn id="4" xr3:uid="{00000000-0010-0000-1300-000004000000}" name="Spalte4" headerRowDxfId="745" dataDxfId="744"/>
    <tableColumn id="5" xr3:uid="{00000000-0010-0000-1300-000005000000}" name="Spalte5" headerRowDxfId="743" dataDxfId="742"/>
    <tableColumn id="6" xr3:uid="{00000000-0010-0000-1300-000006000000}" name="Spalte6" headerRowDxfId="741" dataDxfId="740"/>
    <tableColumn id="7" xr3:uid="{00000000-0010-0000-1300-000007000000}" name="Spalte7" headerRowDxfId="739" dataDxfId="738"/>
    <tableColumn id="8" xr3:uid="{00000000-0010-0000-1300-000008000000}" name="Spalte8" headerRowDxfId="737" dataDxfId="736"/>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4000000}" name="Tabelle11" displayName="Tabelle11" ref="A1064:G1106" headerRowCount="0" totalsRowShown="0" headerRowDxfId="735" dataDxfId="733" headerRowBorderDxfId="734" tableBorderDxfId="732">
  <tableColumns count="7">
    <tableColumn id="1" xr3:uid="{00000000-0010-0000-1400-000001000000}" name="Spalte1" headerRowDxfId="731" dataDxfId="730"/>
    <tableColumn id="2" xr3:uid="{00000000-0010-0000-1400-000002000000}" name="Spalte2" headerRowDxfId="729" dataDxfId="728"/>
    <tableColumn id="3" xr3:uid="{00000000-0010-0000-1400-000003000000}" name="Spalte3" headerRowDxfId="727" dataDxfId="726"/>
    <tableColumn id="4" xr3:uid="{00000000-0010-0000-1400-000004000000}" name="Spalte4" headerRowDxfId="725" dataDxfId="724"/>
    <tableColumn id="5" xr3:uid="{00000000-0010-0000-1400-000005000000}" name="Spalte5" headerRowDxfId="723" dataDxfId="722"/>
    <tableColumn id="6" xr3:uid="{00000000-0010-0000-1400-000006000000}" name="Spalte6" headerRowDxfId="721" dataDxfId="720"/>
    <tableColumn id="7" xr3:uid="{00000000-0010-0000-1400-000007000000}" name="Spalte7" headerRowDxfId="719" dataDxfId="718"/>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5000000}" name="Tabelle14" displayName="Tabelle14" ref="A888:G930" headerRowCount="0" totalsRowShown="0" headerRowDxfId="717" dataDxfId="715" headerRowBorderDxfId="716" tableBorderDxfId="714">
  <tableColumns count="7">
    <tableColumn id="1" xr3:uid="{00000000-0010-0000-1500-000001000000}" name="Spalte1" headerRowDxfId="713" dataDxfId="712"/>
    <tableColumn id="2" xr3:uid="{00000000-0010-0000-1500-000002000000}" name="Spalte2" headerRowDxfId="711" dataDxfId="710"/>
    <tableColumn id="3" xr3:uid="{00000000-0010-0000-1500-000003000000}" name="Spalte3" headerRowDxfId="709" dataDxfId="708"/>
    <tableColumn id="4" xr3:uid="{00000000-0010-0000-1500-000004000000}" name="Spalte4" headerRowDxfId="707" dataDxfId="706"/>
    <tableColumn id="5" xr3:uid="{00000000-0010-0000-1500-000005000000}" name="Spalte5" headerRowDxfId="705" dataDxfId="704"/>
    <tableColumn id="6" xr3:uid="{00000000-0010-0000-1500-000006000000}" name="Spalte6" headerRowDxfId="703" dataDxfId="702"/>
    <tableColumn id="7" xr3:uid="{00000000-0010-0000-1500-000007000000}" name="Spalte7" headerRowDxfId="701" dataDxfId="700"/>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6000000}" name="Tabelle10" displayName="Tabelle10" ref="A1020:G1062" headerRowCount="0" totalsRowShown="0" headerRowDxfId="699" dataDxfId="697" headerRowBorderDxfId="698" tableBorderDxfId="696">
  <tableColumns count="7">
    <tableColumn id="1" xr3:uid="{00000000-0010-0000-1600-000001000000}" name="Spalte1" headerRowDxfId="695" dataDxfId="694"/>
    <tableColumn id="2" xr3:uid="{00000000-0010-0000-1600-000002000000}" name="Spalte2" headerRowDxfId="693" dataDxfId="692"/>
    <tableColumn id="3" xr3:uid="{00000000-0010-0000-1600-000003000000}" name="Spalte3" headerRowDxfId="691" dataDxfId="690"/>
    <tableColumn id="4" xr3:uid="{00000000-0010-0000-1600-000004000000}" name="Spalte4" headerRowDxfId="689" dataDxfId="688"/>
    <tableColumn id="5" xr3:uid="{00000000-0010-0000-1600-000005000000}" name="Spalte5" headerRowDxfId="687" dataDxfId="686"/>
    <tableColumn id="6" xr3:uid="{00000000-0010-0000-1600-000006000000}" name="Spalte6" headerRowDxfId="685" dataDxfId="684"/>
    <tableColumn id="7" xr3:uid="{00000000-0010-0000-1600-000007000000}" name="Spalte7" headerRowDxfId="683" dataDxfId="682"/>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7000000}" name="Tabelle9" displayName="Tabelle9" ref="A976:G1018" headerRowCount="0" totalsRowShown="0" headerRowDxfId="681" dataDxfId="679" headerRowBorderDxfId="680" tableBorderDxfId="678">
  <tableColumns count="7">
    <tableColumn id="1" xr3:uid="{00000000-0010-0000-1700-000001000000}" name="Spalte1" headerRowDxfId="677" dataDxfId="676"/>
    <tableColumn id="2" xr3:uid="{00000000-0010-0000-1700-000002000000}" name="Spalte2" headerRowDxfId="675" dataDxfId="674"/>
    <tableColumn id="3" xr3:uid="{00000000-0010-0000-1700-000003000000}" name="Spalte3" headerRowDxfId="673" dataDxfId="672"/>
    <tableColumn id="4" xr3:uid="{00000000-0010-0000-1700-000004000000}" name="Spalte4" headerRowDxfId="671" dataDxfId="670"/>
    <tableColumn id="5" xr3:uid="{00000000-0010-0000-1700-000005000000}" name="Spalte5" headerRowDxfId="669" dataDxfId="668"/>
    <tableColumn id="6" xr3:uid="{00000000-0010-0000-1700-000006000000}" name="Spalte6" headerRowDxfId="667" dataDxfId="666"/>
    <tableColumn id="7" xr3:uid="{00000000-0010-0000-1700-000007000000}" name="Spalte7" headerRowDxfId="665" dataDxfId="66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2000000}" name="Tabelle30" displayName="Tabelle30" ref="B103:D122" headerRowCount="0" totalsRowShown="0" headerRowBorderDxfId="1063" tableBorderDxfId="1062" totalsRowBorderDxfId="1061">
  <tableColumns count="3">
    <tableColumn id="1" xr3:uid="{00000000-0010-0000-0200-000001000000}" name="Spalte1" headerRowDxfId="1060" dataDxfId="1059"/>
    <tableColumn id="2" xr3:uid="{00000000-0010-0000-0200-000002000000}" name="Spalte2" headerRowDxfId="1058" dataDxfId="1057"/>
    <tableColumn id="3" xr3:uid="{00000000-0010-0000-0200-000003000000}" name="Spalte3" headerRowDxfId="1056" dataDxfId="1055"/>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8000000}" name="Tabelle8" displayName="Tabelle8" ref="A932:G974" headerRowCount="0" totalsRowShown="0" headerRowDxfId="663" dataDxfId="661" headerRowBorderDxfId="662" tableBorderDxfId="660">
  <tableColumns count="7">
    <tableColumn id="1" xr3:uid="{00000000-0010-0000-1800-000001000000}" name="Spalte1" headerRowDxfId="659" dataDxfId="658"/>
    <tableColumn id="2" xr3:uid="{00000000-0010-0000-1800-000002000000}" name="Spalte2" headerRowDxfId="657" dataDxfId="656"/>
    <tableColumn id="3" xr3:uid="{00000000-0010-0000-1800-000003000000}" name="Spalte3" headerRowDxfId="655" dataDxfId="654"/>
    <tableColumn id="4" xr3:uid="{00000000-0010-0000-1800-000004000000}" name="Spalte4" headerRowDxfId="653" dataDxfId="652"/>
    <tableColumn id="5" xr3:uid="{00000000-0010-0000-1800-000005000000}" name="Spalte5" headerRowDxfId="651" dataDxfId="650"/>
    <tableColumn id="6" xr3:uid="{00000000-0010-0000-1800-000006000000}" name="Spalte6" headerRowDxfId="649" dataDxfId="648"/>
    <tableColumn id="7" xr3:uid="{00000000-0010-0000-1800-000007000000}" name="Spalte7" headerRowDxfId="647" dataDxfId="646"/>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19000000}" name="Tabelle7" displayName="Tabelle7" ref="A844:G886" headerRowCount="0" totalsRowShown="0" headerRowDxfId="645" dataDxfId="643" headerRowBorderDxfId="644" tableBorderDxfId="642">
  <tableColumns count="7">
    <tableColumn id="1" xr3:uid="{00000000-0010-0000-1900-000001000000}" name="Spalte1" headerRowDxfId="641" dataDxfId="640"/>
    <tableColumn id="2" xr3:uid="{00000000-0010-0000-1900-000002000000}" name="Spalte2" headerRowDxfId="639" dataDxfId="638"/>
    <tableColumn id="3" xr3:uid="{00000000-0010-0000-1900-000003000000}" name="Spalte3" headerRowDxfId="637" dataDxfId="636"/>
    <tableColumn id="4" xr3:uid="{00000000-0010-0000-1900-000004000000}" name="Spalte4" headerRowDxfId="635" dataDxfId="634"/>
    <tableColumn id="5" xr3:uid="{00000000-0010-0000-1900-000005000000}" name="Spalte5" headerRowDxfId="633" dataDxfId="632"/>
    <tableColumn id="6" xr3:uid="{00000000-0010-0000-1900-000006000000}" name="Spalte6" headerRowDxfId="631" dataDxfId="630"/>
    <tableColumn id="7" xr3:uid="{00000000-0010-0000-1900-000007000000}" name="Spalte7" headerRowDxfId="629" dataDxfId="628"/>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A000000}" name="Tabelle6" displayName="Tabelle6" ref="A800:G842" headerRowCount="0" totalsRowShown="0" headerRowDxfId="627" dataDxfId="625" headerRowBorderDxfId="626" tableBorderDxfId="624">
  <tableColumns count="7">
    <tableColumn id="1" xr3:uid="{00000000-0010-0000-1A00-000001000000}" name="Spalte1" headerRowDxfId="623" dataDxfId="622"/>
    <tableColumn id="2" xr3:uid="{00000000-0010-0000-1A00-000002000000}" name="Spalte2" headerRowDxfId="621" dataDxfId="620"/>
    <tableColumn id="3" xr3:uid="{00000000-0010-0000-1A00-000003000000}" name="Spalte3" headerRowDxfId="619" dataDxfId="618"/>
    <tableColumn id="4" xr3:uid="{00000000-0010-0000-1A00-000004000000}" name="Spalte4" headerRowDxfId="617" dataDxfId="616"/>
    <tableColumn id="5" xr3:uid="{00000000-0010-0000-1A00-000005000000}" name="Spalte5" headerRowDxfId="615" dataDxfId="614"/>
    <tableColumn id="6" xr3:uid="{00000000-0010-0000-1A00-000006000000}" name="Spalte6" headerRowDxfId="613" dataDxfId="612"/>
    <tableColumn id="7" xr3:uid="{00000000-0010-0000-1A00-000007000000}" name="Spalte7" headerRowDxfId="611" dataDxfId="610"/>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B000000}" name="Tabelle5" displayName="Tabelle5" ref="A756:G798" headerRowCount="0" totalsRowShown="0" headerRowDxfId="609" dataDxfId="607" headerRowBorderDxfId="608" tableBorderDxfId="606">
  <tableColumns count="7">
    <tableColumn id="1" xr3:uid="{00000000-0010-0000-1B00-000001000000}" name="Spalte1" headerRowDxfId="605" dataDxfId="604"/>
    <tableColumn id="2" xr3:uid="{00000000-0010-0000-1B00-000002000000}" name="Spalte2" headerRowDxfId="603" dataDxfId="602"/>
    <tableColumn id="3" xr3:uid="{00000000-0010-0000-1B00-000003000000}" name="Spalte3" headerRowDxfId="601" dataDxfId="600"/>
    <tableColumn id="4" xr3:uid="{00000000-0010-0000-1B00-000004000000}" name="Spalte4" headerRowDxfId="599" dataDxfId="598"/>
    <tableColumn id="5" xr3:uid="{00000000-0010-0000-1B00-000005000000}" name="Spalte5" headerRowDxfId="597" dataDxfId="596"/>
    <tableColumn id="6" xr3:uid="{00000000-0010-0000-1B00-000006000000}" name="Spalte6" headerRowDxfId="595" dataDxfId="594"/>
    <tableColumn id="7" xr3:uid="{00000000-0010-0000-1B00-000007000000}" name="Spalte7" headerRowDxfId="593" dataDxfId="592"/>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C000000}" name="Tabelle4" displayName="Tabelle4" ref="A712:G754" headerRowCount="0" totalsRowShown="0" headerRowDxfId="591" dataDxfId="589" headerRowBorderDxfId="590" tableBorderDxfId="588">
  <tableColumns count="7">
    <tableColumn id="1" xr3:uid="{00000000-0010-0000-1C00-000001000000}" name="Spalte1" headerRowDxfId="587" dataDxfId="586"/>
    <tableColumn id="2" xr3:uid="{00000000-0010-0000-1C00-000002000000}" name="Spalte2" headerRowDxfId="585" dataDxfId="584"/>
    <tableColumn id="3" xr3:uid="{00000000-0010-0000-1C00-000003000000}" name="Spalte3" headerRowDxfId="583" dataDxfId="582"/>
    <tableColumn id="4" xr3:uid="{00000000-0010-0000-1C00-000004000000}" name="Spalte4" headerRowDxfId="581" dataDxfId="580"/>
    <tableColumn id="5" xr3:uid="{00000000-0010-0000-1C00-000005000000}" name="Spalte5" headerRowDxfId="579" dataDxfId="578"/>
    <tableColumn id="6" xr3:uid="{00000000-0010-0000-1C00-000006000000}" name="Spalte6" headerRowDxfId="577" dataDxfId="576"/>
    <tableColumn id="7" xr3:uid="{00000000-0010-0000-1C00-000007000000}" name="Spalte7" headerRowDxfId="575" dataDxfId="574"/>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D000000}" name="Tabelle3" displayName="Tabelle3" ref="A668:G710" headerRowCount="0" totalsRowShown="0" headerRowDxfId="573" dataDxfId="571" headerRowBorderDxfId="572" tableBorderDxfId="570">
  <tableColumns count="7">
    <tableColumn id="1" xr3:uid="{00000000-0010-0000-1D00-000001000000}" name="Spalte1" headerRowDxfId="569" dataDxfId="568"/>
    <tableColumn id="2" xr3:uid="{00000000-0010-0000-1D00-000002000000}" name="Spalte2" headerRowDxfId="567" dataDxfId="566"/>
    <tableColumn id="3" xr3:uid="{00000000-0010-0000-1D00-000003000000}" name="Spalte3" headerRowDxfId="565" dataDxfId="564"/>
    <tableColumn id="4" xr3:uid="{00000000-0010-0000-1D00-000004000000}" name="Spalte4" headerRowDxfId="563" dataDxfId="562"/>
    <tableColumn id="5" xr3:uid="{00000000-0010-0000-1D00-000005000000}" name="Spalte5" headerRowDxfId="561" dataDxfId="560"/>
    <tableColumn id="6" xr3:uid="{00000000-0010-0000-1D00-000006000000}" name="Spalte6" headerRowDxfId="559" dataDxfId="558"/>
    <tableColumn id="7" xr3:uid="{00000000-0010-0000-1D00-000007000000}" name="Spalte7" headerRowDxfId="557" dataDxfId="556"/>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96365D-5A32-45B3-B06E-F4AA5D62CE82}" name="Tabelle112" displayName="Tabelle112" ref="A1108:G1150" headerRowCount="0" totalsRowShown="0" headerRowDxfId="555" dataDxfId="553" headerRowBorderDxfId="554" tableBorderDxfId="552">
  <tableColumns count="7">
    <tableColumn id="1" xr3:uid="{0E15053A-DFE4-46C5-87E6-1FC088A0D084}" name="Spalte1" headerRowDxfId="551" dataDxfId="550"/>
    <tableColumn id="2" xr3:uid="{880296B8-8E7A-4AD8-A868-E635F1CDE1E8}" name="Spalte2" headerRowDxfId="549" dataDxfId="548"/>
    <tableColumn id="3" xr3:uid="{18DB4A74-EEBD-4AE0-8F1B-C68B1032F3EB}" name="Spalte3" headerRowDxfId="547" dataDxfId="546"/>
    <tableColumn id="4" xr3:uid="{749F3CC5-D34A-4424-9CAF-64E5F2176647}" name="Spalte4" headerRowDxfId="545" dataDxfId="544"/>
    <tableColumn id="5" xr3:uid="{C157CD3D-42CA-4683-BFAB-220173B42195}" name="Spalte5" headerRowDxfId="543" dataDxfId="542"/>
    <tableColumn id="6" xr3:uid="{05798CEE-AE68-4A96-9D61-4054AA9A8EC1}" name="Spalte6" headerRowDxfId="541" dataDxfId="540"/>
    <tableColumn id="7" xr3:uid="{A431D2FE-0B7E-4D72-BFF8-2D7FC130427B}" name="Spalte7" headerRowDxfId="539" dataDxfId="538"/>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3FF5EEE-4A73-4C29-AD8D-F4155EFEB915}" name="Tabelle1133" displayName="Tabelle1133" ref="A1152:G1194" headerRowCount="0" totalsRowShown="0" headerRowDxfId="537" dataDxfId="535" headerRowBorderDxfId="536" tableBorderDxfId="534">
  <tableColumns count="7">
    <tableColumn id="1" xr3:uid="{89091CAC-ABE1-4F25-9C75-2B5214DADB98}" name="Spalte1" headerRowDxfId="533" dataDxfId="532"/>
    <tableColumn id="2" xr3:uid="{20A37B1E-D8B9-417C-80E3-D8CA90570D32}" name="Spalte2" headerRowDxfId="531" dataDxfId="530"/>
    <tableColumn id="3" xr3:uid="{418727AD-4AC3-458A-9F8A-59E99DD0A19E}" name="Spalte3" headerRowDxfId="529" dataDxfId="528"/>
    <tableColumn id="4" xr3:uid="{6C07DF65-A593-4A52-8C6A-5BB6AF521C11}" name="Spalte4" headerRowDxfId="527" dataDxfId="526"/>
    <tableColumn id="5" xr3:uid="{4CDD4722-1AD1-47AB-B89D-70D5FF920846}" name="Spalte5" headerRowDxfId="525" dataDxfId="524"/>
    <tableColumn id="6" xr3:uid="{5DD5CCE7-4CAD-40AC-B88B-336F4B65DCEF}" name="Spalte6" headerRowDxfId="523" dataDxfId="522"/>
    <tableColumn id="7" xr3:uid="{D3040850-ADD2-40B5-B749-557A6EDD924C}" name="Spalte7" headerRowDxfId="521" dataDxfId="520"/>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DD578B3-9653-4C59-8AFB-D78BD53257C9}" name="Tabelle113335" displayName="Tabelle113335" ref="A1196:G1238" headerRowCount="0" totalsRowShown="0" headerRowDxfId="519" dataDxfId="517" headerRowBorderDxfId="518" tableBorderDxfId="516">
  <tableColumns count="7">
    <tableColumn id="1" xr3:uid="{B33EBFC2-1022-461D-8087-6A01E0F55E33}" name="Spalte1" headerRowDxfId="515" dataDxfId="514"/>
    <tableColumn id="2" xr3:uid="{5BC38043-EB58-46FD-936A-AD3BBAD8A544}" name="Spalte2" headerRowDxfId="513" dataDxfId="512"/>
    <tableColumn id="3" xr3:uid="{163870CD-EB56-407C-9522-4CDC41FF46EB}" name="Spalte3" headerRowDxfId="511" dataDxfId="510"/>
    <tableColumn id="4" xr3:uid="{7D07F75C-2218-4220-8123-CB0271454215}" name="Spalte4" headerRowDxfId="509" dataDxfId="508"/>
    <tableColumn id="5" xr3:uid="{64214CDB-9CE4-48AD-A95E-16EDB2A5334A}" name="Spalte5" headerRowDxfId="507" dataDxfId="506"/>
    <tableColumn id="6" xr3:uid="{7BE35A07-F36A-44E2-9F40-6F550599D7D1}" name="Spalte6" headerRowDxfId="505" dataDxfId="504"/>
    <tableColumn id="7" xr3:uid="{9557C48F-060D-4EF6-BBD4-033BA335758B}" name="Spalte7" headerRowDxfId="503" dataDxfId="502"/>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FAAEAF8-FEC5-40BE-BABD-A77B7639E0C7}" name="Tabelle113337" displayName="Tabelle113337" ref="A1240:G1282" headerRowCount="0" totalsRowShown="0" headerRowDxfId="501" dataDxfId="499" headerRowBorderDxfId="500" tableBorderDxfId="498">
  <tableColumns count="7">
    <tableColumn id="1" xr3:uid="{B27207A7-2198-4738-B2C1-2989BD3B771B}" name="Spalte1" headerRowDxfId="497" dataDxfId="496"/>
    <tableColumn id="2" xr3:uid="{33723E2A-D7E5-46C2-9BC2-C7A0735162AB}" name="Spalte2" headerRowDxfId="495" dataDxfId="494"/>
    <tableColumn id="3" xr3:uid="{E61D1CFC-DE9A-40E0-8223-678B19ED98D4}" name="Spalte3" headerRowDxfId="493" dataDxfId="492"/>
    <tableColumn id="4" xr3:uid="{BA5B0FE8-C6CA-4590-977A-ABBDB6547CBB}" name="Spalte4" headerRowDxfId="491" dataDxfId="490"/>
    <tableColumn id="5" xr3:uid="{57F996F4-1A79-4BF9-91DA-1E9803BB6DBB}" name="Spalte5" headerRowDxfId="489" dataDxfId="488"/>
    <tableColumn id="6" xr3:uid="{FB0519A4-BE98-4FF8-BABC-8D9C4DC8361E}" name="Spalte6" headerRowDxfId="487" dataDxfId="486"/>
    <tableColumn id="7" xr3:uid="{BBEB1C21-EC6F-497E-AA03-45D717BE38AB}" name="Spalte7" headerRowDxfId="485" dataDxfId="48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03000000}" name="Tabelle33" displayName="Tabelle33" ref="B154:D173" headerRowCount="0" totalsRowShown="0" headerRowBorderDxfId="1054" tableBorderDxfId="1053" totalsRowBorderDxfId="1052">
  <tableColumns count="3">
    <tableColumn id="1" xr3:uid="{00000000-0010-0000-0300-000001000000}" name="Spalte1" headerRowDxfId="1051" dataDxfId="1050"/>
    <tableColumn id="2" xr3:uid="{00000000-0010-0000-0300-000002000000}" name="Spalte2" headerRowDxfId="1049" dataDxfId="1048"/>
    <tableColumn id="3" xr3:uid="{00000000-0010-0000-0300-000003000000}" name="Spalte3" headerRowDxfId="1047" dataDxfId="1046"/>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BA739D90-86FB-49E4-88DE-06B9119A492B}" name="Tabelle113352" displayName="Tabelle113352" ref="A1284:G1326" headerRowCount="0" totalsRowShown="0" headerRowDxfId="483" dataDxfId="481" headerRowBorderDxfId="482" tableBorderDxfId="480">
  <tableColumns count="7">
    <tableColumn id="1" xr3:uid="{3F552D20-F66E-4970-BEF6-53267D6BFA69}" name="Spalte1" headerRowDxfId="479" dataDxfId="478"/>
    <tableColumn id="2" xr3:uid="{BC0DB18F-3DBF-4F26-8692-3CF9E9BE7227}" name="Spalte2" headerRowDxfId="477" dataDxfId="476"/>
    <tableColumn id="3" xr3:uid="{1FA8E783-69F0-4AC6-99E7-78EAA9AC2DF2}" name="Spalte3" headerRowDxfId="475" dataDxfId="474"/>
    <tableColumn id="4" xr3:uid="{DB470EB4-3FB5-4C3D-B4EE-B4771B3A3A37}" name="Spalte4" headerRowDxfId="473" dataDxfId="472"/>
    <tableColumn id="5" xr3:uid="{84402408-A281-40A6-86B7-D24EC6AD81D5}" name="Spalte5" headerRowDxfId="471" dataDxfId="470"/>
    <tableColumn id="6" xr3:uid="{25D0A599-6F1C-4D18-AD71-E9FCABB03716}" name="Spalte6" headerRowDxfId="469" dataDxfId="468"/>
    <tableColumn id="7" xr3:uid="{DC6B5881-39D0-42A7-9673-EA7B938F0404}" name="Spalte7" headerRowDxfId="467" dataDxfId="466"/>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28000000}" name="Tabelle2513" displayName="Tabelle2513" ref="B20:D20" headerRowCount="0" totalsRowShown="0" headerRowDxfId="465" headerRowBorderDxfId="464" tableBorderDxfId="463" totalsRowBorderDxfId="462">
  <tableColumns count="3">
    <tableColumn id="1" xr3:uid="{00000000-0010-0000-2800-000001000000}" name="Spalte1" headerRowDxfId="461" dataDxfId="460"/>
    <tableColumn id="2" xr3:uid="{00000000-0010-0000-2800-000002000000}" name="Spalte2" headerRowDxfId="459" dataDxfId="458"/>
    <tableColumn id="3" xr3:uid="{00000000-0010-0000-2800-000003000000}" name="Spalte3" headerRowDxfId="457" dataDxfId="456"/>
  </tableColumns>
  <tableStyleInfo name="TableStyleMedium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Tabelle2738" displayName="Tabelle2738" ref="B47:D63" headerRowCount="0" totalsRowShown="0" headerRowBorderDxfId="455" tableBorderDxfId="454" totalsRowBorderDxfId="453">
  <tableColumns count="3">
    <tableColumn id="1" xr3:uid="{00000000-0010-0000-2900-000001000000}" name="Spalte1" headerRowDxfId="452" dataDxfId="451"/>
    <tableColumn id="2" xr3:uid="{00000000-0010-0000-2900-000002000000}" name="Spalte2" headerRowDxfId="450" dataDxfId="449"/>
    <tableColumn id="3" xr3:uid="{00000000-0010-0000-2900-000003000000}" name="Spalte3" headerRowDxfId="448" dataDxfId="447"/>
  </tableColumns>
  <tableStyleInfo name="TableStyleMedium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Tabelle3039" displayName="Tabelle3039" ref="B97:D97" headerRowCount="0" totalsRowShown="0" headerRowDxfId="446" headerRowBorderDxfId="445" tableBorderDxfId="444">
  <tableColumns count="3">
    <tableColumn id="1" xr3:uid="{00000000-0010-0000-2A00-000001000000}" name="Spalte1" headerRowDxfId="443" dataDxfId="442"/>
    <tableColumn id="2" xr3:uid="{00000000-0010-0000-2A00-000002000000}" name="Spalte2" headerRowDxfId="441" dataDxfId="440"/>
    <tableColumn id="3" xr3:uid="{00000000-0010-0000-2A00-000003000000}" name="Spalte3" headerRowDxfId="439" dataDxfId="438"/>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B000000}" name="Tabelle25341" displayName="Tabelle25341" ref="B37:D37" headerRowCount="0" totalsRowShown="0" headerRowDxfId="437" headerRowBorderDxfId="436" tableBorderDxfId="435" totalsRowBorderDxfId="434">
  <tableColumns count="3">
    <tableColumn id="1" xr3:uid="{00000000-0010-0000-2B00-000001000000}" name="Spalte1" headerRowDxfId="433" dataDxfId="432"/>
    <tableColumn id="2" xr3:uid="{00000000-0010-0000-2B00-000002000000}" name="Spalte2" headerRowDxfId="431" dataDxfId="430"/>
    <tableColumn id="3" xr3:uid="{00000000-0010-0000-2B00-000003000000}" name="Spalte3" headerRowDxfId="429" dataDxfId="428"/>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C000000}" name="Tabelle251442" displayName="Tabelle251442" ref="B71:D71" headerRowCount="0" totalsRowShown="0" headerRowDxfId="427" headerRowBorderDxfId="426" tableBorderDxfId="425" totalsRowBorderDxfId="424">
  <tableColumns count="3">
    <tableColumn id="1" xr3:uid="{00000000-0010-0000-2C00-000001000000}" name="Spalte1" headerRowDxfId="423" dataDxfId="422"/>
    <tableColumn id="2" xr3:uid="{00000000-0010-0000-2C00-000002000000}" name="Spalte2" headerRowDxfId="421" dataDxfId="420"/>
    <tableColumn id="3" xr3:uid="{00000000-0010-0000-2C00-000003000000}" name="Spalte3" headerRowDxfId="419" dataDxfId="418"/>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D000000}" name="Tabelle252743" displayName="Tabelle252743" ref="B88:D88" headerRowCount="0" totalsRowShown="0" headerRowDxfId="417" headerRowBorderDxfId="416" tableBorderDxfId="415" totalsRowBorderDxfId="414">
  <tableColumns count="3">
    <tableColumn id="1" xr3:uid="{00000000-0010-0000-2D00-000001000000}" name="Spalte1" headerRowDxfId="413" dataDxfId="412"/>
    <tableColumn id="2" xr3:uid="{00000000-0010-0000-2D00-000002000000}" name="Spalte2" headerRowDxfId="411" dataDxfId="410"/>
    <tableColumn id="3" xr3:uid="{00000000-0010-0000-2D00-000003000000}" name="Spalte3" headerRowDxfId="409" dataDxfId="408"/>
  </tableColumns>
  <tableStyleInfo name="TableStyleMedium15"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875ECB42-9B97-43FE-BEED-DDF159C57900}" name="Tabelle2513110" displayName="Tabelle2513110" ref="B20:D20" headerRowCount="0" totalsRowShown="0" headerRowDxfId="407" headerRowBorderDxfId="406" tableBorderDxfId="405" totalsRowBorderDxfId="404">
  <tableColumns count="3">
    <tableColumn id="1" xr3:uid="{B62C3F18-47BA-4B25-9B1D-D7AF320DBEE3}" name="Spalte1" headerRowDxfId="403" dataDxfId="402"/>
    <tableColumn id="2" xr3:uid="{7AA8FF45-C35D-443D-B4EA-4D748A6AE77D}" name="Spalte2" headerRowDxfId="401" dataDxfId="400">
      <calculatedColumnFormula>P_4!B5+P_4!C5</calculatedColumnFormula>
    </tableColumn>
    <tableColumn id="3" xr3:uid="{C2CAB84C-DF46-4B8D-AA32-DEE8081A9F24}" name="Spalte3" headerRowDxfId="399" dataDxfId="398"/>
  </tableColumns>
  <tableStyleInfo name="TableStyleMedium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ECDD4FA6-6956-476B-838A-675BA533E925}" name="Tabelle2738111" displayName="Tabelle2738111" ref="B47:D63" headerRowCount="0" totalsRowShown="0" headerRowBorderDxfId="397" tableBorderDxfId="396" totalsRowBorderDxfId="395">
  <tableColumns count="3">
    <tableColumn id="1" xr3:uid="{374B317F-7C70-4B72-B683-7D831AF9B08A}" name="Spalte1" headerRowDxfId="394" dataDxfId="393"/>
    <tableColumn id="2" xr3:uid="{F1AA8725-B040-4676-9262-1A749C945453}" name="Spalte2" headerRowDxfId="392" dataDxfId="391"/>
    <tableColumn id="3" xr3:uid="{E50A0EB9-A9A6-4333-9F03-3340C5D26A06}" name="Spalte3" headerRowDxfId="390" dataDxfId="389"/>
  </tableColumns>
  <tableStyleInfo name="TableStyleMedium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A1FE5101-AA2D-4C5F-BFA7-85E2A5F8578F}" name="Tabelle3039112" displayName="Tabelle3039112" ref="B97:D97" headerRowCount="0" totalsRowShown="0" headerRowDxfId="388" headerRowBorderDxfId="387" tableBorderDxfId="386">
  <tableColumns count="3">
    <tableColumn id="1" xr3:uid="{C893654E-7DDF-4E75-8895-0107CBCBA0C7}" name="Spalte1" headerRowDxfId="385" dataDxfId="384"/>
    <tableColumn id="2" xr3:uid="{FFEBE4B0-E1BE-41D8-858D-B6D977866A07}" name="Spalte2" headerRowDxfId="383" dataDxfId="382"/>
    <tableColumn id="3" xr3:uid="{33454F79-4FB9-44FC-9390-2DECA4AFFBCD}" name="Spalte3" headerRowDxfId="381" dataDxfId="38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elle253" displayName="Tabelle253" ref="B43:D45" headerRowCount="0" totalsRowShown="0" headerRowDxfId="1045" headerRowBorderDxfId="1044" tableBorderDxfId="1043" totalsRowBorderDxfId="1042">
  <tableColumns count="3">
    <tableColumn id="1" xr3:uid="{00000000-0010-0000-0400-000001000000}" name="Spalte1" headerRowDxfId="1041" dataDxfId="1040"/>
    <tableColumn id="2" xr3:uid="{00000000-0010-0000-0400-000002000000}" name="Spalte2" headerRowDxfId="1039" dataDxfId="1038"/>
    <tableColumn id="3" xr3:uid="{00000000-0010-0000-0400-000003000000}" name="Spalte3" headerRowDxfId="1037" dataDxfId="1036"/>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FF526DCE-1DB9-4613-94B6-78F0A3EE7873}" name="Tabelle25341113" displayName="Tabelle25341113" ref="B37:D37" headerRowCount="0" totalsRowShown="0" headerRowDxfId="379" headerRowBorderDxfId="378" tableBorderDxfId="377" totalsRowBorderDxfId="376">
  <tableColumns count="3">
    <tableColumn id="1" xr3:uid="{19ECA7D6-1619-4A7B-840A-C4F497476D0A}" name="Spalte1" headerRowDxfId="375" dataDxfId="374"/>
    <tableColumn id="2" xr3:uid="{74FB01A2-E759-4FB7-B11E-775F7A0B0C21}" name="Spalte2" headerRowDxfId="373" dataDxfId="372">
      <calculatedColumnFormula>P_4!B49+P_4!C49</calculatedColumnFormula>
    </tableColumn>
    <tableColumn id="3" xr3:uid="{FF756B2A-BA49-493D-B50E-3E01DCE6837E}" name="Spalte3" headerRowDxfId="371" dataDxfId="370"/>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8BA33A7C-C367-433F-ABBC-6D47042613BA}" name="Tabelle251442114" displayName="Tabelle251442114" ref="B71:D71" headerRowCount="0" totalsRowShown="0" headerRowDxfId="369" headerRowBorderDxfId="368" tableBorderDxfId="367" totalsRowBorderDxfId="366">
  <tableColumns count="3">
    <tableColumn id="1" xr3:uid="{C1A70673-76C5-4790-989D-56A9ED60F33F}" name="Spalte1" headerRowDxfId="365" dataDxfId="364"/>
    <tableColumn id="2" xr3:uid="{BB0AFBBB-1746-46A9-8986-9D0296A9E2B9}" name="Spalte2" headerRowDxfId="363" dataDxfId="362">
      <calculatedColumnFormula>P_4!B137+P_4!C137</calculatedColumnFormula>
    </tableColumn>
    <tableColumn id="3" xr3:uid="{F8E03138-321F-466B-A6F9-8A0AF70F9EC6}" name="Spalte3" headerRowDxfId="361" dataDxfId="360"/>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F6BB4107-67E7-4207-9CBE-3327774F35A6}" name="Tabelle252743115" displayName="Tabelle252743115" ref="B88:D88" headerRowCount="0" totalsRowShown="0" headerRowDxfId="359" headerRowBorderDxfId="358" tableBorderDxfId="357" totalsRowBorderDxfId="356">
  <tableColumns count="3">
    <tableColumn id="1" xr3:uid="{37173FB7-4BAD-45EB-A67B-5A69176567B2}" name="Spalte1" headerRowDxfId="355" dataDxfId="354"/>
    <tableColumn id="2" xr3:uid="{5BC2D748-98E7-4F63-9535-4CEA0659FA99}" name="Spalte2" headerRowDxfId="353" dataDxfId="352">
      <calculatedColumnFormula>P_4!B181+P_4!C181</calculatedColumnFormula>
    </tableColumn>
    <tableColumn id="3" xr3:uid="{D64EA9E5-64A6-4702-9FC4-CD0D01DA507D}" name="Spalte3" headerRowDxfId="351" dataDxfId="350"/>
  </tableColumns>
  <tableStyleInfo name="TableStyleMedium15"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E000000}" name="Tabelle15637247" displayName="Tabelle15637247" ref="A4:I46" headerRowCount="0" totalsRowShown="0" headerRowDxfId="349" dataDxfId="347" headerRowBorderDxfId="348" tableBorderDxfId="346" totalsRowBorderDxfId="345">
  <tableColumns count="9">
    <tableColumn id="1" xr3:uid="{00000000-0010-0000-2E00-000001000000}" name="Spalte1" headerRowDxfId="344" dataDxfId="343"/>
    <tableColumn id="2" xr3:uid="{00000000-0010-0000-2E00-000002000000}" name="Spalte2" headerRowDxfId="342" dataDxfId="341"/>
    <tableColumn id="3" xr3:uid="{00000000-0010-0000-2E00-000003000000}" name="Spalte3" headerRowDxfId="340" dataDxfId="339"/>
    <tableColumn id="4" xr3:uid="{00000000-0010-0000-2E00-000004000000}" name="Spalte4" headerRowDxfId="338" dataDxfId="337"/>
    <tableColumn id="5" xr3:uid="{00000000-0010-0000-2E00-000005000000}" name="Spalte5" headerRowDxfId="336" dataDxfId="335"/>
    <tableColumn id="6" xr3:uid="{00000000-0010-0000-2E00-000006000000}" name="Spalte6" headerRowDxfId="334" dataDxfId="333"/>
    <tableColumn id="7" xr3:uid="{00000000-0010-0000-2E00-000007000000}" name="Spalte7" headerRowDxfId="332" dataDxfId="331"/>
    <tableColumn id="8" xr3:uid="{00000000-0010-0000-2E00-000008000000}" name="Spalte8" headerRowDxfId="330" dataDxfId="329"/>
    <tableColumn id="9" xr3:uid="{00000000-0010-0000-2E00-000009000000}" name="Spalte9" headerRowDxfId="328" dataDxfId="327"/>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F000000}" name="Tabelle1563738248" displayName="Tabelle1563738248" ref="A48:I90" headerRowCount="0" totalsRowShown="0" headerRowDxfId="326" dataDxfId="324" headerRowBorderDxfId="325" tableBorderDxfId="323">
  <tableColumns count="9">
    <tableColumn id="1" xr3:uid="{00000000-0010-0000-2F00-000001000000}" name="Spalte1" headerRowDxfId="322" dataDxfId="321"/>
    <tableColumn id="2" xr3:uid="{00000000-0010-0000-2F00-000002000000}" name="Spalte2" headerRowDxfId="320" dataDxfId="319"/>
    <tableColumn id="3" xr3:uid="{00000000-0010-0000-2F00-000003000000}" name="Spalte3" headerRowDxfId="318" dataDxfId="317"/>
    <tableColumn id="4" xr3:uid="{00000000-0010-0000-2F00-000004000000}" name="Spalte4" headerRowDxfId="316" dataDxfId="315"/>
    <tableColumn id="5" xr3:uid="{00000000-0010-0000-2F00-000005000000}" name="Spalte5" headerRowDxfId="314" dataDxfId="313"/>
    <tableColumn id="6" xr3:uid="{00000000-0010-0000-2F00-000006000000}" name="Spalte6" headerRowDxfId="312" dataDxfId="311"/>
    <tableColumn id="7" xr3:uid="{00000000-0010-0000-2F00-000007000000}" name="Spalte7" headerRowDxfId="310" dataDxfId="309"/>
    <tableColumn id="8" xr3:uid="{00000000-0010-0000-2F00-000008000000}" name="Spalte8" headerRowDxfId="308" dataDxfId="307"/>
    <tableColumn id="9" xr3:uid="{00000000-0010-0000-2F00-000009000000}" name="Spalte9" headerRowDxfId="306" dataDxfId="305"/>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30000000}" name="Tabelle1563748349" displayName="Tabelle1563748349" ref="A92:I134" headerRowCount="0" totalsRowShown="0" headerRowDxfId="304" dataDxfId="302" headerRowBorderDxfId="303" tableBorderDxfId="301">
  <tableColumns count="9">
    <tableColumn id="1" xr3:uid="{00000000-0010-0000-3000-000001000000}" name="Spalte1" headerRowDxfId="300" dataDxfId="299"/>
    <tableColumn id="2" xr3:uid="{00000000-0010-0000-3000-000002000000}" name="Spalte2" headerRowDxfId="298" dataDxfId="297"/>
    <tableColumn id="3" xr3:uid="{00000000-0010-0000-3000-000003000000}" name="Spalte3" headerRowDxfId="296" dataDxfId="295"/>
    <tableColumn id="4" xr3:uid="{00000000-0010-0000-3000-000004000000}" name="Spalte4" headerRowDxfId="294" dataDxfId="293"/>
    <tableColumn id="5" xr3:uid="{00000000-0010-0000-3000-000005000000}" name="Spalte5" headerRowDxfId="292" dataDxfId="291"/>
    <tableColumn id="6" xr3:uid="{00000000-0010-0000-3000-000006000000}" name="Spalte6" headerRowDxfId="290" dataDxfId="289"/>
    <tableColumn id="7" xr3:uid="{00000000-0010-0000-3000-000007000000}" name="Spalte7" headerRowDxfId="288" dataDxfId="287"/>
    <tableColumn id="8" xr3:uid="{00000000-0010-0000-3000-000008000000}" name="Spalte8" headerRowDxfId="286" dataDxfId="285"/>
    <tableColumn id="9" xr3:uid="{00000000-0010-0000-3000-000009000000}" name="Spalte9" headerRowDxfId="284" dataDxfId="283"/>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1000000}" name="Tabelle1563758450" displayName="Tabelle1563758450" ref="A136:I178" headerRowCount="0" totalsRowShown="0" headerRowDxfId="282" dataDxfId="280" headerRowBorderDxfId="281" tableBorderDxfId="279">
  <tableColumns count="9">
    <tableColumn id="1" xr3:uid="{00000000-0010-0000-3100-000001000000}" name="Spalte1" headerRowDxfId="278" dataDxfId="277"/>
    <tableColumn id="2" xr3:uid="{00000000-0010-0000-3100-000002000000}" name="Spalte2" headerRowDxfId="276" dataDxfId="275"/>
    <tableColumn id="3" xr3:uid="{00000000-0010-0000-3100-000003000000}" name="Spalte3" headerRowDxfId="274" dataDxfId="273"/>
    <tableColumn id="4" xr3:uid="{00000000-0010-0000-3100-000004000000}" name="Spalte4" headerRowDxfId="272" dataDxfId="271"/>
    <tableColumn id="5" xr3:uid="{00000000-0010-0000-3100-000005000000}" name="Spalte5" headerRowDxfId="270" dataDxfId="269"/>
    <tableColumn id="6" xr3:uid="{00000000-0010-0000-3100-000006000000}" name="Spalte6" headerRowDxfId="268" dataDxfId="267"/>
    <tableColumn id="7" xr3:uid="{00000000-0010-0000-3100-000007000000}" name="Spalte7" headerRowDxfId="266" dataDxfId="265"/>
    <tableColumn id="8" xr3:uid="{00000000-0010-0000-3100-000008000000}" name="Spalte8" headerRowDxfId="264" dataDxfId="263"/>
    <tableColumn id="9" xr3:uid="{00000000-0010-0000-3100-000009000000}" name="Spalte9" headerRowDxfId="262" dataDxfId="261"/>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2000000}" name="Tabelle1563768551" displayName="Tabelle1563768551" ref="A180:I222" headerRowCount="0" totalsRowShown="0" headerRowDxfId="260" dataDxfId="258" headerRowBorderDxfId="259" tableBorderDxfId="257">
  <tableColumns count="9">
    <tableColumn id="1" xr3:uid="{00000000-0010-0000-3200-000001000000}" name="Spalte1" headerRowDxfId="256" dataDxfId="255"/>
    <tableColumn id="2" xr3:uid="{00000000-0010-0000-3200-000002000000}" name="Spalte2" headerRowDxfId="254" dataDxfId="253"/>
    <tableColumn id="3" xr3:uid="{00000000-0010-0000-3200-000003000000}" name="Spalte3" headerRowDxfId="252" dataDxfId="251"/>
    <tableColumn id="4" xr3:uid="{00000000-0010-0000-3200-000004000000}" name="Spalte4" headerRowDxfId="250" dataDxfId="249"/>
    <tableColumn id="5" xr3:uid="{00000000-0010-0000-3200-000005000000}" name="Spalte5" headerRowDxfId="248" dataDxfId="247"/>
    <tableColumn id="6" xr3:uid="{00000000-0010-0000-3200-000006000000}" name="Spalte6" headerRowDxfId="246" dataDxfId="245"/>
    <tableColumn id="7" xr3:uid="{00000000-0010-0000-3200-000007000000}" name="Spalte7" headerRowDxfId="244" dataDxfId="243"/>
    <tableColumn id="8" xr3:uid="{00000000-0010-0000-3200-000008000000}" name="Spalte8" headerRowDxfId="242" dataDxfId="241"/>
    <tableColumn id="9" xr3:uid="{00000000-0010-0000-3200-000009000000}" name="Spalte9" headerRowDxfId="240" dataDxfId="239"/>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3000000}" name="Tabelle1561" displayName="Tabelle1561" ref="A4:H46" headerRowCount="0" totalsRowShown="0" headerRowDxfId="238" dataDxfId="236" headerRowBorderDxfId="237" tableBorderDxfId="235">
  <tableColumns count="8">
    <tableColumn id="1" xr3:uid="{00000000-0010-0000-3300-000001000000}" name="Spalte1" headerRowDxfId="234" dataDxfId="233"/>
    <tableColumn id="2" xr3:uid="{00000000-0010-0000-3300-000002000000}" name="Spalte2" headerRowDxfId="232" dataDxfId="231"/>
    <tableColumn id="3" xr3:uid="{00000000-0010-0000-3300-000003000000}" name="Spalte3" headerRowDxfId="230" dataDxfId="229"/>
    <tableColumn id="4" xr3:uid="{00000000-0010-0000-3300-000004000000}" name="Spalte4" headerRowDxfId="228" dataDxfId="227"/>
    <tableColumn id="5" xr3:uid="{00000000-0010-0000-3300-000005000000}" name="Spalte5" headerRowDxfId="226" dataDxfId="225"/>
    <tableColumn id="6" xr3:uid="{00000000-0010-0000-3300-000006000000}" name="Spalte6" headerRowDxfId="224" dataDxfId="223"/>
    <tableColumn id="7" xr3:uid="{00000000-0010-0000-3300-000007000000}" name="Spalte7" headerRowDxfId="222" dataDxfId="221"/>
    <tableColumn id="8" xr3:uid="{00000000-0010-0000-3300-000008000000}" name="Spalte8" headerRowDxfId="220" dataDxfId="219"/>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4000000}" name="Tabelle1662" displayName="Tabelle1662" ref="A48:H90" headerRowCount="0" totalsRowShown="0" headerRowDxfId="218" dataDxfId="216" headerRowBorderDxfId="217" tableBorderDxfId="215">
  <tableColumns count="8">
    <tableColumn id="1" xr3:uid="{00000000-0010-0000-3400-000001000000}" name="Spalte1" headerRowDxfId="214" dataDxfId="213"/>
    <tableColumn id="2" xr3:uid="{00000000-0010-0000-3400-000002000000}" name="Spalte2" headerRowDxfId="212" dataDxfId="211"/>
    <tableColumn id="3" xr3:uid="{00000000-0010-0000-3400-000003000000}" name="Spalte3" headerRowDxfId="210" dataDxfId="209"/>
    <tableColumn id="4" xr3:uid="{00000000-0010-0000-3400-000004000000}" name="Spalte4" headerRowDxfId="208" dataDxfId="207"/>
    <tableColumn id="5" xr3:uid="{00000000-0010-0000-3400-000005000000}" name="Spalte5" headerRowDxfId="206" dataDxfId="205"/>
    <tableColumn id="6" xr3:uid="{00000000-0010-0000-3400-000006000000}" name="Spalte6" headerRowDxfId="204" dataDxfId="203"/>
    <tableColumn id="7" xr3:uid="{00000000-0010-0000-3400-000007000000}" name="Spalte7" headerRowDxfId="202" dataDxfId="201"/>
    <tableColumn id="8" xr3:uid="{00000000-0010-0000-3400-000008000000}" name="Spalte8" headerRowDxfId="200" dataDxfId="19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5000000}" name="Tabelle2514" displayName="Tabelle2514" ref="B77:D79" headerRowCount="0" totalsRowShown="0" headerRowDxfId="1035" headerRowBorderDxfId="1034" tableBorderDxfId="1033" totalsRowBorderDxfId="1032">
  <tableColumns count="3">
    <tableColumn id="1" xr3:uid="{00000000-0010-0000-0500-000001000000}" name="Spalte1" headerRowDxfId="1031" dataDxfId="1030"/>
    <tableColumn id="2" xr3:uid="{00000000-0010-0000-0500-000002000000}" name="Spalte2" headerRowDxfId="1029" dataDxfId="1028"/>
    <tableColumn id="3" xr3:uid="{00000000-0010-0000-0500-000003000000}" name="Spalte3" headerRowDxfId="1027" dataDxfId="1026"/>
  </tableColumns>
  <tableStyleInfo name="TableStyleMedium1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5000000}" name="Tabelle1764" displayName="Tabelle1764" ref="A92:H134" headerRowCount="0" totalsRowShown="0" headerRowDxfId="198" dataDxfId="196" headerRowBorderDxfId="197" tableBorderDxfId="195">
  <tableColumns count="8">
    <tableColumn id="1" xr3:uid="{00000000-0010-0000-3500-000001000000}" name="Spalte1" headerRowDxfId="194" dataDxfId="193"/>
    <tableColumn id="2" xr3:uid="{00000000-0010-0000-3500-000002000000}" name="Spalte2" headerRowDxfId="192" dataDxfId="191"/>
    <tableColumn id="3" xr3:uid="{00000000-0010-0000-3500-000003000000}" name="Spalte3" headerRowDxfId="190" dataDxfId="189"/>
    <tableColumn id="4" xr3:uid="{00000000-0010-0000-3500-000004000000}" name="Spalte4" headerRowDxfId="188" dataDxfId="187"/>
    <tableColumn id="5" xr3:uid="{00000000-0010-0000-3500-000005000000}" name="Spalte5" headerRowDxfId="186" dataDxfId="185"/>
    <tableColumn id="6" xr3:uid="{00000000-0010-0000-3500-000006000000}" name="Spalte6" headerRowDxfId="184" dataDxfId="183"/>
    <tableColumn id="7" xr3:uid="{00000000-0010-0000-3500-000007000000}" name="Spalte7" headerRowDxfId="182" dataDxfId="181"/>
    <tableColumn id="8" xr3:uid="{00000000-0010-0000-3500-000008000000}" name="Spalte8" headerRowDxfId="180" dataDxfId="179"/>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6000000}" name="Tabelle1865" displayName="Tabelle1865" ref="A136:H178" headerRowCount="0" totalsRowShown="0" headerRowDxfId="178" dataDxfId="176" headerRowBorderDxfId="177" tableBorderDxfId="175">
  <tableColumns count="8">
    <tableColumn id="1" xr3:uid="{00000000-0010-0000-3600-000001000000}" name="Spalte1" headerRowDxfId="174" dataDxfId="173"/>
    <tableColumn id="2" xr3:uid="{00000000-0010-0000-3600-000002000000}" name="Spalte2" headerRowDxfId="172" dataDxfId="171"/>
    <tableColumn id="3" xr3:uid="{00000000-0010-0000-3600-000003000000}" name="Spalte3" headerRowDxfId="170" dataDxfId="169"/>
    <tableColumn id="4" xr3:uid="{00000000-0010-0000-3600-000004000000}" name="Spalte4" headerRowDxfId="168" dataDxfId="167"/>
    <tableColumn id="5" xr3:uid="{00000000-0010-0000-3600-000005000000}" name="Spalte5" headerRowDxfId="166" dataDxfId="165"/>
    <tableColumn id="6" xr3:uid="{00000000-0010-0000-3600-000006000000}" name="Spalte6" headerRowDxfId="164" dataDxfId="163"/>
    <tableColumn id="7" xr3:uid="{00000000-0010-0000-3600-000007000000}" name="Spalte7" headerRowDxfId="162" dataDxfId="161"/>
    <tableColumn id="8" xr3:uid="{00000000-0010-0000-3600-000008000000}" name="Spalte8" headerRowDxfId="160" dataDxfId="159"/>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37000000}" name="Tabelle1966" displayName="Tabelle1966" ref="A180:H222" headerRowCount="0" totalsRowShown="0" headerRowDxfId="158" dataDxfId="156" headerRowBorderDxfId="157" tableBorderDxfId="155">
  <tableColumns count="8">
    <tableColumn id="1" xr3:uid="{00000000-0010-0000-3700-000001000000}" name="Spalte1" headerRowDxfId="154" dataDxfId="153"/>
    <tableColumn id="2" xr3:uid="{00000000-0010-0000-3700-000002000000}" name="Spalte2" headerRowDxfId="152" dataDxfId="151"/>
    <tableColumn id="3" xr3:uid="{00000000-0010-0000-3700-000003000000}" name="Spalte3" headerRowDxfId="150" dataDxfId="149"/>
    <tableColumn id="4" xr3:uid="{00000000-0010-0000-3700-000004000000}" name="Spalte4" headerRowDxfId="148" dataDxfId="147"/>
    <tableColumn id="5" xr3:uid="{00000000-0010-0000-3700-000005000000}" name="Spalte5" headerRowDxfId="146" dataDxfId="145"/>
    <tableColumn id="6" xr3:uid="{00000000-0010-0000-3700-000006000000}" name="Spalte6" headerRowDxfId="144" dataDxfId="143"/>
    <tableColumn id="7" xr3:uid="{00000000-0010-0000-3700-000007000000}" name="Spalte7" headerRowDxfId="142" dataDxfId="141"/>
    <tableColumn id="8" xr3:uid="{00000000-0010-0000-3700-000008000000}" name="Spalte8" headerRowDxfId="140" dataDxfId="139"/>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38000000}" name="Tabelle156372" displayName="Tabelle156372" ref="A4:I46" headerRowCount="0" totalsRowShown="0" headerRowDxfId="138" dataDxfId="136" headerRowBorderDxfId="137" tableBorderDxfId="135" totalsRowBorderDxfId="134">
  <tableColumns count="9">
    <tableColumn id="1" xr3:uid="{00000000-0010-0000-3800-000001000000}" name="Spalte1" headerRowDxfId="133" dataDxfId="132"/>
    <tableColumn id="2" xr3:uid="{00000000-0010-0000-3800-000002000000}" name="Spalte2" headerRowDxfId="131" dataDxfId="130"/>
    <tableColumn id="3" xr3:uid="{00000000-0010-0000-3800-000003000000}" name="Spalte3" headerRowDxfId="129" dataDxfId="128"/>
    <tableColumn id="4" xr3:uid="{00000000-0010-0000-3800-000004000000}" name="Spalte4" headerRowDxfId="127" dataDxfId="126"/>
    <tableColumn id="5" xr3:uid="{00000000-0010-0000-3800-000005000000}" name="Spalte5" headerRowDxfId="125" dataDxfId="124"/>
    <tableColumn id="6" xr3:uid="{00000000-0010-0000-3800-000006000000}" name="Spalte6" headerRowDxfId="123" dataDxfId="122"/>
    <tableColumn id="7" xr3:uid="{00000000-0010-0000-3800-000007000000}" name="Spalte7" headerRowDxfId="121" dataDxfId="120"/>
    <tableColumn id="8" xr3:uid="{00000000-0010-0000-3800-000008000000}" name="Spalte8" headerRowDxfId="119" dataDxfId="118"/>
    <tableColumn id="9" xr3:uid="{00000000-0010-0000-3800-000009000000}" name="Spalte9" headerRowDxfId="117" dataDxfId="116"/>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39000000}" name="Tabelle15637382" displayName="Tabelle15637382" ref="A48:I90" headerRowCount="0" totalsRowShown="0" headerRowDxfId="115" dataDxfId="113" headerRowBorderDxfId="114" tableBorderDxfId="112">
  <tableColumns count="9">
    <tableColumn id="1" xr3:uid="{00000000-0010-0000-3900-000001000000}" name="Spalte1" headerRowDxfId="111" dataDxfId="110"/>
    <tableColumn id="2" xr3:uid="{00000000-0010-0000-3900-000002000000}" name="Spalte2" headerRowDxfId="109" dataDxfId="108"/>
    <tableColumn id="3" xr3:uid="{00000000-0010-0000-3900-000003000000}" name="Spalte3" headerRowDxfId="107" dataDxfId="106"/>
    <tableColumn id="4" xr3:uid="{00000000-0010-0000-3900-000004000000}" name="Spalte4" headerRowDxfId="105" dataDxfId="104"/>
    <tableColumn id="5" xr3:uid="{00000000-0010-0000-3900-000005000000}" name="Spalte5" headerRowDxfId="103" dataDxfId="102"/>
    <tableColumn id="6" xr3:uid="{00000000-0010-0000-3900-000006000000}" name="Spalte6" headerRowDxfId="101" dataDxfId="100"/>
    <tableColumn id="7" xr3:uid="{00000000-0010-0000-3900-000007000000}" name="Spalte7" headerRowDxfId="99" dataDxfId="98"/>
    <tableColumn id="8" xr3:uid="{00000000-0010-0000-3900-000008000000}" name="Spalte8" headerRowDxfId="97" dataDxfId="96"/>
    <tableColumn id="9" xr3:uid="{00000000-0010-0000-3900-000009000000}" name="Spalte9" headerRowDxfId="95" dataDxfId="94"/>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3A000000}" name="Tabelle15637483" displayName="Tabelle15637483" ref="A92:I134" headerRowCount="0" totalsRowShown="0" headerRowDxfId="93" dataDxfId="91" headerRowBorderDxfId="92" tableBorderDxfId="90">
  <tableColumns count="9">
    <tableColumn id="1" xr3:uid="{00000000-0010-0000-3A00-000001000000}" name="Spalte1" headerRowDxfId="89" dataDxfId="88"/>
    <tableColumn id="2" xr3:uid="{00000000-0010-0000-3A00-000002000000}" name="Spalte2" headerRowDxfId="87" dataDxfId="86"/>
    <tableColumn id="3" xr3:uid="{00000000-0010-0000-3A00-000003000000}" name="Spalte3" headerRowDxfId="85" dataDxfId="84"/>
    <tableColumn id="4" xr3:uid="{00000000-0010-0000-3A00-000004000000}" name="Spalte4" headerRowDxfId="83" dataDxfId="82"/>
    <tableColumn id="5" xr3:uid="{00000000-0010-0000-3A00-000005000000}" name="Spalte5" headerRowDxfId="81" dataDxfId="80"/>
    <tableColumn id="6" xr3:uid="{00000000-0010-0000-3A00-000006000000}" name="Spalte6" headerRowDxfId="79" dataDxfId="78"/>
    <tableColumn id="7" xr3:uid="{00000000-0010-0000-3A00-000007000000}" name="Spalte7" headerRowDxfId="77" dataDxfId="76"/>
    <tableColumn id="8" xr3:uid="{00000000-0010-0000-3A00-000008000000}" name="Spalte8" headerRowDxfId="75" dataDxfId="74"/>
    <tableColumn id="9" xr3:uid="{00000000-0010-0000-3A00-000009000000}" name="Spalte9" headerRowDxfId="73" dataDxfId="72"/>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3B000000}" name="Tabelle15637584" displayName="Tabelle15637584" ref="A136:I178" headerRowCount="0" totalsRowShown="0" headerRowDxfId="71" dataDxfId="69" headerRowBorderDxfId="70" tableBorderDxfId="68">
  <tableColumns count="9">
    <tableColumn id="1" xr3:uid="{00000000-0010-0000-3B00-000001000000}" name="Spalte1" headerRowDxfId="67" dataDxfId="66"/>
    <tableColumn id="2" xr3:uid="{00000000-0010-0000-3B00-000002000000}" name="Spalte2" headerRowDxfId="65" dataDxfId="64"/>
    <tableColumn id="3" xr3:uid="{00000000-0010-0000-3B00-000003000000}" name="Spalte3" headerRowDxfId="63" dataDxfId="62"/>
    <tableColumn id="4" xr3:uid="{00000000-0010-0000-3B00-000004000000}" name="Spalte4" headerRowDxfId="61" dataDxfId="60"/>
    <tableColumn id="5" xr3:uid="{00000000-0010-0000-3B00-000005000000}" name="Spalte5" headerRowDxfId="59" dataDxfId="58"/>
    <tableColumn id="6" xr3:uid="{00000000-0010-0000-3B00-000006000000}" name="Spalte6" headerRowDxfId="57" dataDxfId="56"/>
    <tableColumn id="7" xr3:uid="{00000000-0010-0000-3B00-000007000000}" name="Spalte7" headerRowDxfId="55" dataDxfId="54"/>
    <tableColumn id="8" xr3:uid="{00000000-0010-0000-3B00-000008000000}" name="Spalte8" headerRowDxfId="53" dataDxfId="52"/>
    <tableColumn id="9" xr3:uid="{00000000-0010-0000-3B00-000009000000}" name="Spalte9" headerRowDxfId="51" dataDxfId="50"/>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3C000000}" name="Tabelle15637685" displayName="Tabelle15637685" ref="A180:I222" headerRowCount="0" totalsRowShown="0" headerRowDxfId="49" dataDxfId="47" headerRowBorderDxfId="48" tableBorderDxfId="46">
  <tableColumns count="9">
    <tableColumn id="1" xr3:uid="{00000000-0010-0000-3C00-000001000000}" name="Spalte1" headerRowDxfId="45" dataDxfId="44"/>
    <tableColumn id="2" xr3:uid="{00000000-0010-0000-3C00-000002000000}" name="Spalte2" headerRowDxfId="43" dataDxfId="42"/>
    <tableColumn id="3" xr3:uid="{00000000-0010-0000-3C00-000003000000}" name="Spalte3" headerRowDxfId="41" dataDxfId="40"/>
    <tableColumn id="4" xr3:uid="{00000000-0010-0000-3C00-000004000000}" name="Spalte4" headerRowDxfId="39" dataDxfId="38"/>
    <tableColumn id="5" xr3:uid="{00000000-0010-0000-3C00-000005000000}" name="Spalte5" headerRowDxfId="37" dataDxfId="36"/>
    <tableColumn id="6" xr3:uid="{00000000-0010-0000-3C00-000006000000}" name="Spalte6" headerRowDxfId="35" dataDxfId="34"/>
    <tableColumn id="7" xr3:uid="{00000000-0010-0000-3C00-000007000000}" name="Spalte7" headerRowDxfId="33" dataDxfId="32"/>
    <tableColumn id="8" xr3:uid="{00000000-0010-0000-3C00-000008000000}" name="Spalte8" headerRowDxfId="31" dataDxfId="30"/>
    <tableColumn id="9" xr3:uid="{00000000-0010-0000-3C00-000009000000}" name="Spalte9" headerRowDxfId="29" dataDxfId="2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6000000}" name="Tabelle2527" displayName="Tabelle2527" ref="B94:D94" headerRowCount="0" totalsRowShown="0" headerRowDxfId="1025" headerRowBorderDxfId="1024" tableBorderDxfId="1023" totalsRowBorderDxfId="1022">
  <tableColumns count="3">
    <tableColumn id="1" xr3:uid="{00000000-0010-0000-0600-000001000000}" name="Spalte1" headerRowDxfId="1021" dataDxfId="1020"/>
    <tableColumn id="2" xr3:uid="{00000000-0010-0000-0600-000002000000}" name="Spalte2" headerRowDxfId="1019" dataDxfId="1018"/>
    <tableColumn id="3" xr3:uid="{00000000-0010-0000-0600-000003000000}" name="Spalte3" headerRowDxfId="1017" dataDxfId="1016"/>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7000000}" name="Tabelle2530" displayName="Tabelle2530" ref="B128:D128" headerRowCount="0" totalsRowShown="0" headerRowDxfId="1015" headerRowBorderDxfId="1014" tableBorderDxfId="1013" totalsRowBorderDxfId="1012">
  <tableColumns count="3">
    <tableColumn id="1" xr3:uid="{00000000-0010-0000-0700-000001000000}" name="Spalte1" headerRowDxfId="1011" dataDxfId="1010"/>
    <tableColumn id="2" xr3:uid="{00000000-0010-0000-0700-000002000000}" name="Spalte2" headerRowDxfId="1009" dataDxfId="1008"/>
    <tableColumn id="3" xr3:uid="{00000000-0010-0000-0700-000003000000}" name="Spalte3" headerRowDxfId="1007" dataDxfId="1006"/>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08000000}" name="Tabelle2532" displayName="Tabelle2532" ref="B145:D145" headerRowCount="0" totalsRowShown="0" headerRowDxfId="1005" headerRowBorderDxfId="1004" tableBorderDxfId="1003" totalsRowBorderDxfId="1002">
  <tableColumns count="3">
    <tableColumn id="1" xr3:uid="{00000000-0010-0000-0800-000001000000}" name="Spalte1" headerRowDxfId="1001" dataDxfId="1000"/>
    <tableColumn id="2" xr3:uid="{00000000-0010-0000-0800-000002000000}" name="Spalte2" headerRowDxfId="999" dataDxfId="998"/>
    <tableColumn id="3" xr3:uid="{00000000-0010-0000-0800-000003000000}" name="Spalte3" headerRowDxfId="997" dataDxfId="996"/>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59.xml"/><Relationship Id="rId2" Type="http://schemas.openxmlformats.org/officeDocument/2006/relationships/table" Target="../tables/table58.xml"/><Relationship Id="rId1" Type="http://schemas.openxmlformats.org/officeDocument/2006/relationships/printerSettings" Target="../printerSettings/printerSettings9.bin"/><Relationship Id="rId6" Type="http://schemas.openxmlformats.org/officeDocument/2006/relationships/table" Target="../tables/table62.xml"/><Relationship Id="rId5" Type="http://schemas.openxmlformats.org/officeDocument/2006/relationships/table" Target="../tables/table61.xml"/><Relationship Id="rId4" Type="http://schemas.openxmlformats.org/officeDocument/2006/relationships/table" Target="../tables/table6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table" Target="../tables/table63.xml"/><Relationship Id="rId1" Type="http://schemas.openxmlformats.org/officeDocument/2006/relationships/printerSettings" Target="../printerSettings/printerSettings10.bin"/><Relationship Id="rId6" Type="http://schemas.openxmlformats.org/officeDocument/2006/relationships/table" Target="../tables/table67.xml"/><Relationship Id="rId5" Type="http://schemas.openxmlformats.org/officeDocument/2006/relationships/table" Target="../tables/table66.xml"/><Relationship Id="rId4" Type="http://schemas.openxmlformats.org/officeDocument/2006/relationships/table" Target="../tables/table6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22.xml"/><Relationship Id="rId13" Type="http://schemas.openxmlformats.org/officeDocument/2006/relationships/table" Target="../tables/table27.xml"/><Relationship Id="rId18" Type="http://schemas.openxmlformats.org/officeDocument/2006/relationships/table" Target="../tables/table32.xml"/><Relationship Id="rId26" Type="http://schemas.openxmlformats.org/officeDocument/2006/relationships/table" Target="../tables/table40.xml"/><Relationship Id="rId3" Type="http://schemas.openxmlformats.org/officeDocument/2006/relationships/table" Target="../tables/table17.xml"/><Relationship Id="rId21" Type="http://schemas.openxmlformats.org/officeDocument/2006/relationships/table" Target="../tables/table35.xml"/><Relationship Id="rId7" Type="http://schemas.openxmlformats.org/officeDocument/2006/relationships/table" Target="../tables/table21.xml"/><Relationship Id="rId12" Type="http://schemas.openxmlformats.org/officeDocument/2006/relationships/table" Target="../tables/table26.xml"/><Relationship Id="rId17" Type="http://schemas.openxmlformats.org/officeDocument/2006/relationships/table" Target="../tables/table31.xml"/><Relationship Id="rId25" Type="http://schemas.openxmlformats.org/officeDocument/2006/relationships/table" Target="../tables/table39.xml"/><Relationship Id="rId2" Type="http://schemas.openxmlformats.org/officeDocument/2006/relationships/table" Target="../tables/table16.xml"/><Relationship Id="rId16" Type="http://schemas.openxmlformats.org/officeDocument/2006/relationships/table" Target="../tables/table30.xml"/><Relationship Id="rId20" Type="http://schemas.openxmlformats.org/officeDocument/2006/relationships/table" Target="../tables/table34.xml"/><Relationship Id="rId1" Type="http://schemas.openxmlformats.org/officeDocument/2006/relationships/printerSettings" Target="../printerSettings/printerSettings5.bin"/><Relationship Id="rId6" Type="http://schemas.openxmlformats.org/officeDocument/2006/relationships/table" Target="../tables/table20.xml"/><Relationship Id="rId11" Type="http://schemas.openxmlformats.org/officeDocument/2006/relationships/table" Target="../tables/table25.xml"/><Relationship Id="rId24" Type="http://schemas.openxmlformats.org/officeDocument/2006/relationships/table" Target="../tables/table38.xml"/><Relationship Id="rId5" Type="http://schemas.openxmlformats.org/officeDocument/2006/relationships/table" Target="../tables/table19.xml"/><Relationship Id="rId15" Type="http://schemas.openxmlformats.org/officeDocument/2006/relationships/table" Target="../tables/table29.xml"/><Relationship Id="rId23" Type="http://schemas.openxmlformats.org/officeDocument/2006/relationships/table" Target="../tables/table37.xml"/><Relationship Id="rId10" Type="http://schemas.openxmlformats.org/officeDocument/2006/relationships/table" Target="../tables/table24.xml"/><Relationship Id="rId19" Type="http://schemas.openxmlformats.org/officeDocument/2006/relationships/table" Target="../tables/table33.xml"/><Relationship Id="rId4" Type="http://schemas.openxmlformats.org/officeDocument/2006/relationships/table" Target="../tables/table18.xml"/><Relationship Id="rId9" Type="http://schemas.openxmlformats.org/officeDocument/2006/relationships/table" Target="../tables/table23.xml"/><Relationship Id="rId14" Type="http://schemas.openxmlformats.org/officeDocument/2006/relationships/table" Target="../tables/table28.xml"/><Relationship Id="rId22" Type="http://schemas.openxmlformats.org/officeDocument/2006/relationships/table" Target="../tables/table3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2.xml"/><Relationship Id="rId7" Type="http://schemas.openxmlformats.org/officeDocument/2006/relationships/table" Target="../tables/table46.xml"/><Relationship Id="rId2" Type="http://schemas.openxmlformats.org/officeDocument/2006/relationships/table" Target="../tables/table41.xml"/><Relationship Id="rId1" Type="http://schemas.openxmlformats.org/officeDocument/2006/relationships/printerSettings" Target="../printerSettings/printerSettings6.bin"/><Relationship Id="rId6" Type="http://schemas.openxmlformats.org/officeDocument/2006/relationships/table" Target="../tables/table45.xml"/><Relationship Id="rId5" Type="http://schemas.openxmlformats.org/officeDocument/2006/relationships/table" Target="../tables/table44.xml"/><Relationship Id="rId4" Type="http://schemas.openxmlformats.org/officeDocument/2006/relationships/table" Target="../tables/table4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48.xml"/><Relationship Id="rId7" Type="http://schemas.openxmlformats.org/officeDocument/2006/relationships/table" Target="../tables/table52.xml"/><Relationship Id="rId2" Type="http://schemas.openxmlformats.org/officeDocument/2006/relationships/table" Target="../tables/table47.xml"/><Relationship Id="rId1" Type="http://schemas.openxmlformats.org/officeDocument/2006/relationships/printerSettings" Target="../printerSettings/printerSettings7.bin"/><Relationship Id="rId6" Type="http://schemas.openxmlformats.org/officeDocument/2006/relationships/table" Target="../tables/table51.xml"/><Relationship Id="rId5" Type="http://schemas.openxmlformats.org/officeDocument/2006/relationships/table" Target="../tables/table50.xml"/><Relationship Id="rId4" Type="http://schemas.openxmlformats.org/officeDocument/2006/relationships/table" Target="../tables/table49.xml"/></Relationships>
</file>

<file path=xl/worksheets/_rels/sheet9.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table" Target="../tables/table53.xml"/><Relationship Id="rId1" Type="http://schemas.openxmlformats.org/officeDocument/2006/relationships/printerSettings" Target="../printerSettings/printerSettings8.bin"/><Relationship Id="rId6" Type="http://schemas.openxmlformats.org/officeDocument/2006/relationships/table" Target="../tables/table57.xml"/><Relationship Id="rId5" Type="http://schemas.openxmlformats.org/officeDocument/2006/relationships/table" Target="../tables/table56.xml"/><Relationship Id="rId4" Type="http://schemas.openxmlformats.org/officeDocument/2006/relationships/table" Target="../tables/table5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0" tint="-0.14999847407452621"/>
  </sheetPr>
  <dimension ref="A1:H95"/>
  <sheetViews>
    <sheetView topLeftCell="A4" zoomScale="110" zoomScaleNormal="110" workbookViewId="0">
      <selection activeCell="A30" sqref="A30:G30"/>
    </sheetView>
  </sheetViews>
  <sheetFormatPr baseColWidth="10" defaultColWidth="11.42578125" defaultRowHeight="15" x14ac:dyDescent="0.25"/>
  <cols>
    <col min="1" max="1" width="29.85546875" style="271" bestFit="1" customWidth="1"/>
    <col min="2" max="2" width="24.5703125" style="271" customWidth="1"/>
    <col min="3" max="3" width="98.7109375" style="271" customWidth="1"/>
    <col min="4" max="4" width="11.42578125" style="271" customWidth="1"/>
    <col min="5" max="5" width="44.140625" style="271" customWidth="1"/>
    <col min="6" max="6" width="32.42578125" style="271" customWidth="1"/>
    <col min="7" max="7" width="81" style="271" customWidth="1"/>
    <col min="8" max="8" width="36.28515625" style="271" customWidth="1"/>
    <col min="9" max="16384" width="11.42578125" style="271"/>
  </cols>
  <sheetData>
    <row r="1" spans="1:8" ht="28.5" x14ac:dyDescent="0.45">
      <c r="A1" s="272" t="s">
        <v>0</v>
      </c>
      <c r="G1" s="273" t="str">
        <f ca="1">IF(LEFT(CELL("dateiname",A1),9)="Z:\Strom\",HYPERLINK("Z:\Strom\BK8-Kraftwerksthemen\0000_Muster_Texte_Vorlagen\02_KoPr\Erhebungsbogen Istkosten\Anleitung EHB Istkosten_Netzreserve.docx","Anleitung zur Verwendung der Excel-Mappe"),"")</f>
        <v/>
      </c>
      <c r="H1" s="273" t="str">
        <f ca="1">IF(LEFT(CELL("dateiname",A1),9)="Z:\Strom\",HYPERLINK("Z:\Strom\BK8-Kraftwerksthemen\0000_Muster_Texte_Vorlagen\02_KoPr\Erhebungsbogen Istkosten\Changelog zu EHB Istkosten Netzreserve.xlsx","Changelog zur Excel-Mappe"),"")</f>
        <v/>
      </c>
    </row>
    <row r="2" spans="1:8" ht="18.75" customHeight="1" x14ac:dyDescent="0.45">
      <c r="A2" s="272"/>
      <c r="G2" s="273"/>
      <c r="H2" s="273"/>
    </row>
    <row r="3" spans="1:8" s="277" customFormat="1" ht="18.75" customHeight="1" x14ac:dyDescent="0.25">
      <c r="A3" s="567"/>
      <c r="B3" s="567"/>
      <c r="C3" s="567"/>
      <c r="D3" s="567"/>
      <c r="E3" s="567"/>
      <c r="F3" s="567"/>
      <c r="G3" s="567"/>
    </row>
    <row r="4" spans="1:8" ht="135" customHeight="1" x14ac:dyDescent="0.25">
      <c r="A4" s="568" t="s">
        <v>372</v>
      </c>
      <c r="B4" s="569"/>
      <c r="C4" s="569"/>
      <c r="D4" s="569"/>
      <c r="E4" s="569"/>
      <c r="F4" s="569"/>
      <c r="G4" s="570"/>
    </row>
    <row r="5" spans="1:8" ht="45" customHeight="1" x14ac:dyDescent="0.25">
      <c r="A5" s="571" t="s">
        <v>391</v>
      </c>
      <c r="B5" s="572"/>
      <c r="C5" s="572"/>
      <c r="D5" s="572"/>
      <c r="E5" s="572"/>
      <c r="F5" s="572"/>
      <c r="G5" s="573"/>
    </row>
    <row r="6" spans="1:8" ht="15" customHeight="1" x14ac:dyDescent="0.3">
      <c r="E6" s="274"/>
      <c r="F6" s="275"/>
      <c r="G6" s="275"/>
    </row>
    <row r="7" spans="1:8" s="277" customFormat="1" ht="15" customHeight="1" x14ac:dyDescent="0.3">
      <c r="E7" s="280"/>
      <c r="F7" s="483"/>
      <c r="G7" s="483"/>
    </row>
    <row r="8" spans="1:8" ht="18.75" x14ac:dyDescent="0.3">
      <c r="A8" s="562" t="s">
        <v>1</v>
      </c>
      <c r="B8" s="562"/>
      <c r="C8" s="562"/>
      <c r="E8" s="274"/>
      <c r="F8" s="275"/>
      <c r="G8" s="275"/>
    </row>
    <row r="9" spans="1:8" ht="15" customHeight="1" x14ac:dyDescent="0.3">
      <c r="E9" s="274"/>
      <c r="F9" s="275"/>
      <c r="G9" s="275"/>
    </row>
    <row r="10" spans="1:8" ht="18.75" customHeight="1" x14ac:dyDescent="0.25">
      <c r="A10" s="560" t="s">
        <v>210</v>
      </c>
      <c r="B10" s="560"/>
      <c r="C10" s="560"/>
      <c r="D10" s="560"/>
      <c r="E10" s="560"/>
      <c r="F10" s="560"/>
      <c r="G10" s="560"/>
    </row>
    <row r="11" spans="1:8" s="279" customFormat="1" x14ac:dyDescent="0.25">
      <c r="A11" s="574"/>
      <c r="B11" s="574"/>
      <c r="C11" s="574"/>
      <c r="D11" s="574"/>
      <c r="E11" s="574"/>
      <c r="F11" s="574"/>
      <c r="G11" s="574"/>
    </row>
    <row r="12" spans="1:8" ht="15.75" customHeight="1" x14ac:dyDescent="0.25">
      <c r="A12" s="480"/>
      <c r="B12" s="480"/>
      <c r="C12" s="480"/>
      <c r="D12" s="480"/>
      <c r="E12" s="480"/>
      <c r="F12" s="480"/>
      <c r="G12" s="480"/>
    </row>
    <row r="13" spans="1:8" ht="18.75" x14ac:dyDescent="0.25">
      <c r="A13" s="562" t="s">
        <v>213</v>
      </c>
      <c r="B13" s="562"/>
      <c r="C13" s="562"/>
      <c r="D13" s="480"/>
      <c r="E13" s="480"/>
      <c r="F13" s="480"/>
      <c r="G13" s="480"/>
    </row>
    <row r="14" spans="1:8" ht="15.75" customHeight="1" x14ac:dyDescent="0.25">
      <c r="A14" s="563"/>
      <c r="B14" s="563"/>
      <c r="C14" s="563"/>
      <c r="D14" s="563"/>
      <c r="E14" s="563"/>
      <c r="F14" s="563"/>
      <c r="G14" s="563"/>
    </row>
    <row r="15" spans="1:8" ht="33" customHeight="1" x14ac:dyDescent="0.25">
      <c r="A15" s="564" t="s">
        <v>357</v>
      </c>
      <c r="B15" s="564"/>
      <c r="C15" s="564"/>
      <c r="D15" s="564"/>
      <c r="E15" s="564"/>
      <c r="F15" s="564"/>
      <c r="G15" s="564"/>
    </row>
    <row r="16" spans="1:8" s="279" customFormat="1" ht="15.75" customHeight="1" x14ac:dyDescent="0.25">
      <c r="A16" s="281"/>
      <c r="B16" s="282"/>
      <c r="C16" s="282"/>
      <c r="D16" s="282"/>
      <c r="E16" s="282"/>
      <c r="F16" s="282"/>
      <c r="G16" s="282"/>
    </row>
    <row r="17" spans="1:8" x14ac:dyDescent="0.25">
      <c r="A17" s="563"/>
      <c r="B17" s="563"/>
      <c r="C17" s="563"/>
      <c r="D17" s="563"/>
      <c r="E17" s="563"/>
      <c r="F17" s="563"/>
      <c r="G17" s="563"/>
      <c r="H17" s="276"/>
    </row>
    <row r="18" spans="1:8" ht="18.75" x14ac:dyDescent="0.25">
      <c r="A18" s="562" t="s">
        <v>217</v>
      </c>
      <c r="B18" s="562"/>
      <c r="C18" s="562"/>
      <c r="D18" s="480"/>
      <c r="E18" s="480"/>
      <c r="F18" s="480"/>
      <c r="G18" s="480"/>
    </row>
    <row r="19" spans="1:8" ht="15.75" customHeight="1" x14ac:dyDescent="0.25">
      <c r="A19" s="563"/>
      <c r="B19" s="563"/>
      <c r="C19" s="563"/>
      <c r="D19" s="563"/>
      <c r="E19" s="563"/>
      <c r="F19" s="563"/>
      <c r="G19" s="563"/>
    </row>
    <row r="20" spans="1:8" ht="150" customHeight="1" x14ac:dyDescent="0.25">
      <c r="A20" s="564" t="s">
        <v>373</v>
      </c>
      <c r="B20" s="564"/>
      <c r="C20" s="564"/>
      <c r="D20" s="564"/>
      <c r="E20" s="564"/>
      <c r="F20" s="564"/>
      <c r="G20" s="564"/>
    </row>
    <row r="21" spans="1:8" ht="18.75" customHeight="1" x14ac:dyDescent="0.25">
      <c r="A21" s="481"/>
      <c r="B21" s="481"/>
      <c r="C21" s="481"/>
      <c r="D21" s="481"/>
      <c r="E21" s="481"/>
      <c r="F21" s="481"/>
      <c r="G21" s="481"/>
    </row>
    <row r="22" spans="1:8" s="277" customFormat="1" ht="15" customHeight="1" x14ac:dyDescent="0.25">
      <c r="A22" s="283"/>
      <c r="B22" s="284"/>
      <c r="C22" s="284"/>
      <c r="D22" s="284"/>
      <c r="E22" s="284"/>
      <c r="F22" s="284"/>
      <c r="G22" s="284"/>
    </row>
    <row r="23" spans="1:8" ht="18.75" customHeight="1" x14ac:dyDescent="0.25">
      <c r="A23" s="561" t="s">
        <v>366</v>
      </c>
      <c r="B23" s="561"/>
      <c r="C23" s="561"/>
      <c r="D23" s="480"/>
      <c r="E23" s="480"/>
      <c r="F23" s="480"/>
      <c r="G23" s="480"/>
    </row>
    <row r="24" spans="1:8" x14ac:dyDescent="0.25">
      <c r="A24" s="563"/>
      <c r="B24" s="563"/>
      <c r="C24" s="563"/>
      <c r="D24" s="563"/>
      <c r="E24" s="563"/>
      <c r="F24" s="563"/>
      <c r="G24" s="563"/>
    </row>
    <row r="25" spans="1:8" ht="48.75" customHeight="1" x14ac:dyDescent="0.25">
      <c r="A25" s="564" t="s">
        <v>377</v>
      </c>
      <c r="B25" s="564"/>
      <c r="C25" s="564"/>
      <c r="D25" s="564"/>
      <c r="E25" s="564"/>
      <c r="F25" s="564"/>
      <c r="G25" s="564"/>
    </row>
    <row r="26" spans="1:8" ht="18.75" customHeight="1" x14ac:dyDescent="0.25">
      <c r="A26" s="481"/>
      <c r="B26" s="481"/>
      <c r="C26" s="481"/>
      <c r="D26" s="481"/>
      <c r="E26" s="481"/>
      <c r="F26" s="481"/>
      <c r="G26" s="481"/>
    </row>
    <row r="27" spans="1:8" s="277" customFormat="1" ht="15.75" customHeight="1" x14ac:dyDescent="0.25">
      <c r="A27" s="565"/>
      <c r="B27" s="565"/>
      <c r="C27" s="565"/>
      <c r="D27" s="565"/>
      <c r="E27" s="565"/>
      <c r="F27" s="565"/>
      <c r="G27" s="565"/>
    </row>
    <row r="28" spans="1:8" ht="18.75" customHeight="1" x14ac:dyDescent="0.25">
      <c r="A28" s="561" t="s">
        <v>367</v>
      </c>
      <c r="B28" s="561"/>
      <c r="C28" s="561"/>
      <c r="D28" s="566"/>
      <c r="E28" s="566"/>
      <c r="F28" s="566"/>
    </row>
    <row r="29" spans="1:8" ht="15" customHeight="1" x14ac:dyDescent="0.25"/>
    <row r="30" spans="1:8" ht="52.5" customHeight="1" x14ac:dyDescent="0.25">
      <c r="A30" s="560" t="s">
        <v>378</v>
      </c>
      <c r="B30" s="560"/>
      <c r="C30" s="560"/>
      <c r="D30" s="560"/>
      <c r="E30" s="560"/>
      <c r="F30" s="560"/>
      <c r="G30" s="560"/>
    </row>
    <row r="31" spans="1:8" ht="18.75" customHeight="1" x14ac:dyDescent="0.25">
      <c r="A31" s="479"/>
      <c r="B31" s="479"/>
      <c r="C31" s="479"/>
      <c r="D31" s="479"/>
      <c r="E31" s="479"/>
      <c r="F31" s="479"/>
      <c r="G31" s="479"/>
    </row>
    <row r="32" spans="1:8" s="277" customFormat="1" ht="15" customHeight="1" x14ac:dyDescent="0.25">
      <c r="A32" s="285"/>
      <c r="B32" s="482"/>
      <c r="C32" s="482"/>
      <c r="D32" s="482"/>
      <c r="E32" s="482"/>
      <c r="F32" s="482"/>
      <c r="G32" s="482"/>
    </row>
    <row r="33" spans="1:7" ht="15" customHeight="1" x14ac:dyDescent="0.25">
      <c r="A33" s="562" t="s">
        <v>368</v>
      </c>
      <c r="B33" s="562"/>
      <c r="C33" s="562"/>
      <c r="D33" s="480"/>
      <c r="E33" s="480"/>
      <c r="F33" s="480"/>
      <c r="G33" s="480"/>
    </row>
    <row r="34" spans="1:7" ht="15.75" customHeight="1" x14ac:dyDescent="0.25">
      <c r="A34" s="563"/>
      <c r="B34" s="563"/>
      <c r="C34" s="563"/>
      <c r="D34" s="563"/>
      <c r="E34" s="563"/>
      <c r="F34" s="563"/>
      <c r="G34" s="563"/>
    </row>
    <row r="35" spans="1:7" ht="45.75" customHeight="1" x14ac:dyDescent="0.25">
      <c r="A35" s="564" t="s">
        <v>375</v>
      </c>
      <c r="B35" s="564"/>
      <c r="C35" s="564"/>
      <c r="D35" s="564"/>
      <c r="E35" s="564"/>
      <c r="F35" s="564"/>
      <c r="G35" s="564"/>
    </row>
    <row r="36" spans="1:7" ht="15.75" customHeight="1" x14ac:dyDescent="0.25">
      <c r="A36" s="481"/>
      <c r="B36" s="278"/>
      <c r="C36" s="278"/>
      <c r="D36" s="278"/>
      <c r="E36" s="278"/>
      <c r="F36" s="278"/>
      <c r="G36" s="278"/>
    </row>
    <row r="37" spans="1:7" s="277" customFormat="1" x14ac:dyDescent="0.25">
      <c r="A37" s="565"/>
      <c r="B37" s="565"/>
      <c r="C37" s="565"/>
      <c r="D37" s="565"/>
      <c r="E37" s="565"/>
      <c r="F37" s="565"/>
      <c r="G37" s="565"/>
    </row>
    <row r="38" spans="1:7" ht="15.75" customHeight="1" x14ac:dyDescent="0.25">
      <c r="A38" s="562" t="s">
        <v>369</v>
      </c>
      <c r="B38" s="562"/>
      <c r="C38" s="562"/>
      <c r="D38" s="480"/>
      <c r="E38" s="480"/>
      <c r="F38" s="480"/>
      <c r="G38" s="480"/>
    </row>
    <row r="39" spans="1:7" ht="12.75" customHeight="1" x14ac:dyDescent="0.25">
      <c r="A39" s="563"/>
      <c r="B39" s="563"/>
      <c r="C39" s="563"/>
      <c r="D39" s="563"/>
      <c r="E39" s="563"/>
      <c r="F39" s="563"/>
      <c r="G39" s="563"/>
    </row>
    <row r="40" spans="1:7" ht="76.5" customHeight="1" x14ac:dyDescent="0.25">
      <c r="A40" s="564" t="s">
        <v>376</v>
      </c>
      <c r="B40" s="564"/>
      <c r="C40" s="564"/>
      <c r="D40" s="564"/>
      <c r="E40" s="564"/>
      <c r="F40" s="564"/>
      <c r="G40" s="564"/>
    </row>
    <row r="41" spans="1:7" x14ac:dyDescent="0.25">
      <c r="A41" s="481"/>
      <c r="B41" s="481"/>
      <c r="C41" s="481"/>
      <c r="D41" s="481"/>
      <c r="E41" s="481"/>
      <c r="F41" s="481"/>
      <c r="G41" s="481"/>
    </row>
    <row r="42" spans="1:7" s="277" customFormat="1" x14ac:dyDescent="0.25">
      <c r="A42" s="283"/>
      <c r="B42" s="283"/>
      <c r="C42" s="283"/>
      <c r="D42" s="283"/>
      <c r="E42" s="283"/>
      <c r="F42" s="283"/>
      <c r="G42" s="283"/>
    </row>
    <row r="43" spans="1:7" ht="18.75" x14ac:dyDescent="0.25">
      <c r="A43" s="561" t="s">
        <v>358</v>
      </c>
      <c r="B43" s="561"/>
      <c r="C43" s="561"/>
      <c r="D43" s="480"/>
      <c r="E43" s="480"/>
      <c r="F43" s="480"/>
      <c r="G43" s="480"/>
    </row>
    <row r="44" spans="1:7" x14ac:dyDescent="0.25">
      <c r="A44" s="563"/>
      <c r="B44" s="563"/>
      <c r="C44" s="563"/>
      <c r="D44" s="563"/>
      <c r="E44" s="563"/>
      <c r="F44" s="563"/>
      <c r="G44" s="563"/>
    </row>
    <row r="45" spans="1:7" ht="31.5" customHeight="1" x14ac:dyDescent="0.25">
      <c r="A45" s="564" t="s">
        <v>374</v>
      </c>
      <c r="B45" s="564"/>
      <c r="C45" s="564"/>
      <c r="D45" s="564"/>
      <c r="E45" s="564"/>
      <c r="F45" s="564"/>
      <c r="G45" s="564"/>
    </row>
    <row r="46" spans="1:7" x14ac:dyDescent="0.25">
      <c r="A46" s="481"/>
      <c r="B46" s="278"/>
      <c r="C46" s="278"/>
      <c r="D46" s="278"/>
      <c r="E46" s="278"/>
      <c r="F46" s="278"/>
      <c r="G46" s="278"/>
    </row>
    <row r="47" spans="1:7" s="277" customFormat="1" x14ac:dyDescent="0.25">
      <c r="A47" s="283"/>
      <c r="B47" s="284"/>
      <c r="C47" s="284"/>
      <c r="D47" s="284"/>
      <c r="E47" s="284"/>
      <c r="F47" s="284"/>
      <c r="G47" s="284"/>
    </row>
    <row r="48" spans="1:7" ht="18.75" customHeight="1" x14ac:dyDescent="0.25">
      <c r="A48" s="561" t="s">
        <v>370</v>
      </c>
      <c r="B48" s="561"/>
      <c r="C48" s="561"/>
      <c r="D48" s="480"/>
      <c r="E48" s="480"/>
      <c r="F48" s="480"/>
      <c r="G48" s="480"/>
    </row>
    <row r="49" spans="1:7" ht="18.75" customHeight="1" x14ac:dyDescent="0.25">
      <c r="A49" s="563"/>
      <c r="B49" s="563"/>
      <c r="C49" s="563"/>
      <c r="D49" s="563"/>
      <c r="E49" s="563"/>
      <c r="F49" s="563"/>
      <c r="G49" s="563"/>
    </row>
    <row r="50" spans="1:7" ht="48" customHeight="1" x14ac:dyDescent="0.25">
      <c r="A50" s="564" t="s">
        <v>379</v>
      </c>
      <c r="B50" s="564"/>
      <c r="C50" s="564"/>
      <c r="D50" s="564"/>
      <c r="E50" s="564"/>
      <c r="F50" s="564"/>
      <c r="G50" s="564"/>
    </row>
    <row r="51" spans="1:7" ht="15.75" customHeight="1" x14ac:dyDescent="0.25">
      <c r="A51" s="563"/>
      <c r="B51" s="563"/>
      <c r="C51" s="563"/>
      <c r="D51" s="563"/>
      <c r="E51" s="563"/>
      <c r="F51" s="563"/>
      <c r="G51" s="563"/>
    </row>
    <row r="52" spans="1:7" s="277" customFormat="1" ht="15.75" customHeight="1" x14ac:dyDescent="0.25">
      <c r="A52" s="482"/>
      <c r="B52" s="482"/>
      <c r="C52" s="482"/>
      <c r="D52" s="482"/>
      <c r="E52" s="482"/>
      <c r="F52" s="482"/>
      <c r="G52" s="482"/>
    </row>
    <row r="53" spans="1:7" ht="18.75" customHeight="1" x14ac:dyDescent="0.25">
      <c r="A53" s="561" t="s">
        <v>371</v>
      </c>
      <c r="B53" s="561"/>
      <c r="C53" s="561"/>
      <c r="D53" s="566"/>
      <c r="E53" s="566"/>
      <c r="F53" s="566"/>
    </row>
    <row r="54" spans="1:7" ht="17.25" customHeight="1" x14ac:dyDescent="0.25"/>
    <row r="55" spans="1:7" ht="46.5" customHeight="1" x14ac:dyDescent="0.25">
      <c r="A55" s="560" t="s">
        <v>380</v>
      </c>
      <c r="B55" s="560"/>
      <c r="C55" s="560"/>
      <c r="D55" s="560"/>
      <c r="E55" s="560"/>
      <c r="F55" s="560"/>
      <c r="G55" s="560"/>
    </row>
    <row r="56" spans="1:7" x14ac:dyDescent="0.25">
      <c r="A56" s="479"/>
      <c r="B56" s="480"/>
      <c r="C56" s="480"/>
      <c r="D56" s="480"/>
      <c r="E56" s="480"/>
      <c r="F56" s="480"/>
      <c r="G56" s="480"/>
    </row>
    <row r="57" spans="1:7" s="277" customFormat="1" x14ac:dyDescent="0.25"/>
    <row r="58" spans="1:7" ht="18.75" customHeight="1" x14ac:dyDescent="0.25">
      <c r="A58" s="561" t="s">
        <v>214</v>
      </c>
      <c r="B58" s="561"/>
      <c r="C58" s="561"/>
    </row>
    <row r="60" spans="1:7" ht="15" customHeight="1" x14ac:dyDescent="0.25">
      <c r="A60" s="560" t="s">
        <v>381</v>
      </c>
      <c r="B60" s="560"/>
      <c r="C60" s="560"/>
      <c r="D60" s="560"/>
      <c r="E60" s="560"/>
      <c r="F60" s="560"/>
      <c r="G60" s="560"/>
    </row>
    <row r="61" spans="1:7" ht="15.75" customHeight="1" x14ac:dyDescent="0.25"/>
    <row r="62" spans="1:7" s="277" customFormat="1" ht="15.75" customHeight="1" x14ac:dyDescent="0.25"/>
    <row r="63" spans="1:7" ht="18.75" customHeight="1" x14ac:dyDescent="0.25">
      <c r="A63" s="561" t="s">
        <v>215</v>
      </c>
      <c r="B63" s="561"/>
      <c r="C63" s="561"/>
    </row>
    <row r="65" spans="1:7" ht="66.75" customHeight="1" x14ac:dyDescent="0.25">
      <c r="A65" s="560" t="s">
        <v>382</v>
      </c>
      <c r="B65" s="560"/>
      <c r="C65" s="560"/>
      <c r="D65" s="560"/>
      <c r="E65" s="560"/>
      <c r="F65" s="560"/>
      <c r="G65" s="560"/>
    </row>
    <row r="67" spans="1:7" s="277" customFormat="1" x14ac:dyDescent="0.25"/>
    <row r="68" spans="1:7" ht="18.75" customHeight="1" x14ac:dyDescent="0.25">
      <c r="A68" s="561" t="s">
        <v>232</v>
      </c>
      <c r="B68" s="561"/>
      <c r="C68" s="561"/>
    </row>
    <row r="70" spans="1:7" ht="33" customHeight="1" x14ac:dyDescent="0.25">
      <c r="A70" s="560" t="s">
        <v>383</v>
      </c>
      <c r="B70" s="560"/>
      <c r="C70" s="560"/>
      <c r="D70" s="560"/>
      <c r="E70" s="560"/>
      <c r="F70" s="560"/>
      <c r="G70" s="560"/>
    </row>
    <row r="72" spans="1:7" s="277" customFormat="1" x14ac:dyDescent="0.25"/>
    <row r="73" spans="1:7" ht="18.75" customHeight="1" x14ac:dyDescent="0.25">
      <c r="A73" s="561" t="s">
        <v>359</v>
      </c>
      <c r="B73" s="561"/>
      <c r="C73" s="561"/>
    </row>
    <row r="74" spans="1:7" ht="15.75" customHeight="1" x14ac:dyDescent="0.25"/>
    <row r="75" spans="1:7" ht="29.25" customHeight="1" x14ac:dyDescent="0.25">
      <c r="A75" s="560" t="s">
        <v>384</v>
      </c>
      <c r="B75" s="560"/>
      <c r="C75" s="560"/>
      <c r="D75" s="560"/>
      <c r="E75" s="560"/>
      <c r="F75" s="560"/>
      <c r="G75" s="560"/>
    </row>
    <row r="77" spans="1:7" s="277" customFormat="1" x14ac:dyDescent="0.25"/>
    <row r="78" spans="1:7" ht="18.75" customHeight="1" x14ac:dyDescent="0.25">
      <c r="A78" s="561" t="s">
        <v>216</v>
      </c>
      <c r="B78" s="561"/>
      <c r="C78" s="561"/>
    </row>
    <row r="80" spans="1:7" ht="15.75" customHeight="1" x14ac:dyDescent="0.25">
      <c r="A80" s="560" t="s">
        <v>385</v>
      </c>
      <c r="B80" s="560"/>
      <c r="C80" s="560"/>
      <c r="D80" s="560"/>
      <c r="E80" s="560"/>
      <c r="F80" s="560"/>
      <c r="G80" s="560"/>
    </row>
    <row r="82" spans="1:7" s="277" customFormat="1" ht="15.75" customHeight="1" x14ac:dyDescent="0.25"/>
    <row r="83" spans="1:7" ht="18.75" customHeight="1" x14ac:dyDescent="0.25">
      <c r="A83" s="561" t="s">
        <v>218</v>
      </c>
      <c r="B83" s="561"/>
      <c r="C83" s="561"/>
    </row>
    <row r="84" spans="1:7" ht="15.75" customHeight="1" x14ac:dyDescent="0.25"/>
    <row r="85" spans="1:7" ht="45.75" customHeight="1" x14ac:dyDescent="0.25">
      <c r="A85" s="560" t="s">
        <v>386</v>
      </c>
      <c r="B85" s="560"/>
      <c r="C85" s="560"/>
      <c r="D85" s="560"/>
      <c r="E85" s="560"/>
      <c r="F85" s="560"/>
      <c r="G85" s="560"/>
    </row>
    <row r="86" spans="1:7" s="279" customFormat="1" x14ac:dyDescent="0.25"/>
    <row r="88" spans="1:7" ht="18.75" x14ac:dyDescent="0.25">
      <c r="A88" s="561" t="s">
        <v>355</v>
      </c>
      <c r="B88" s="561"/>
      <c r="C88" s="561"/>
    </row>
    <row r="90" spans="1:7" x14ac:dyDescent="0.25">
      <c r="A90" s="271" t="s">
        <v>387</v>
      </c>
    </row>
    <row r="91" spans="1:7" s="279" customFormat="1" x14ac:dyDescent="0.25"/>
    <row r="93" spans="1:7" ht="18.75" x14ac:dyDescent="0.25">
      <c r="A93" s="561" t="s">
        <v>356</v>
      </c>
      <c r="B93" s="561"/>
      <c r="C93" s="561"/>
    </row>
    <row r="94" spans="1:7" ht="18.75" x14ac:dyDescent="0.25">
      <c r="A94" s="484"/>
      <c r="B94" s="484"/>
      <c r="C94" s="484"/>
    </row>
    <row r="95" spans="1:7" x14ac:dyDescent="0.25">
      <c r="A95" s="271" t="s">
        <v>365</v>
      </c>
    </row>
  </sheetData>
  <sheetProtection algorithmName="SHA-512" hashValue="vxEpiysmkEKXUgOe3L1to/k57XGq5GPUUD6BcveadSDLBDs+AHSRTYzcsSvur8Pum3BYOGpaNNHEzc3CE4dWBg==" saltValue="7uV/jKwS8ZapFo6oHkQMUQ==" spinCount="100000" sheet="1" selectLockedCells="1" selectUnlockedCells="1"/>
  <mergeCells count="51">
    <mergeCell ref="A88:C88"/>
    <mergeCell ref="A93:C93"/>
    <mergeCell ref="A3:G3"/>
    <mergeCell ref="A4:G4"/>
    <mergeCell ref="A8:C8"/>
    <mergeCell ref="A10:G10"/>
    <mergeCell ref="A5:G5"/>
    <mergeCell ref="A11:G11"/>
    <mergeCell ref="A18:C18"/>
    <mergeCell ref="A19:G19"/>
    <mergeCell ref="A20:G20"/>
    <mergeCell ref="A13:C13"/>
    <mergeCell ref="A14:G14"/>
    <mergeCell ref="A15:G15"/>
    <mergeCell ref="A17:G17"/>
    <mergeCell ref="A23:C23"/>
    <mergeCell ref="A24:G24"/>
    <mergeCell ref="A25:G25"/>
    <mergeCell ref="D28:F28"/>
    <mergeCell ref="A58:C58"/>
    <mergeCell ref="A28:C28"/>
    <mergeCell ref="A27:G27"/>
    <mergeCell ref="A30:G30"/>
    <mergeCell ref="D53:F53"/>
    <mergeCell ref="A55:G55"/>
    <mergeCell ref="A53:C53"/>
    <mergeCell ref="A45:G45"/>
    <mergeCell ref="A85:G85"/>
    <mergeCell ref="A68:C68"/>
    <mergeCell ref="A70:G70"/>
    <mergeCell ref="A73:C73"/>
    <mergeCell ref="A75:G75"/>
    <mergeCell ref="A80:G80"/>
    <mergeCell ref="A83:C83"/>
    <mergeCell ref="A78:C78"/>
    <mergeCell ref="A60:G60"/>
    <mergeCell ref="A63:C63"/>
    <mergeCell ref="A65:G65"/>
    <mergeCell ref="A33:C33"/>
    <mergeCell ref="A34:G34"/>
    <mergeCell ref="A35:G35"/>
    <mergeCell ref="A38:C38"/>
    <mergeCell ref="A39:G39"/>
    <mergeCell ref="A37:G37"/>
    <mergeCell ref="A40:G40"/>
    <mergeCell ref="A50:G50"/>
    <mergeCell ref="A51:G51"/>
    <mergeCell ref="A48:C48"/>
    <mergeCell ref="A49:G49"/>
    <mergeCell ref="A43:C43"/>
    <mergeCell ref="A44:G44"/>
  </mergeCells>
  <pageMargins left="0.70866141732283472" right="0.70866141732283472" top="0.78740157480314965" bottom="0.78740157480314965" header="0.31496062992125984" footer="0.31496062992125984"/>
  <pageSetup paperSize="9" scale="63" orientation="landscape" r:id="rId1"/>
  <headerFooter>
    <oddHeader xml:space="preserve">&amp;R&amp;F; Kosten 2022 </oddHeader>
    <oddFooter>&amp;A&amp;RSeite &amp;P</oddFooter>
  </headerFooter>
  <rowBreaks count="1" manualBreakCount="1">
    <brk id="1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0">
    <tabColor theme="2" tint="-9.9978637043366805E-2"/>
  </sheetPr>
  <dimension ref="A1:H222"/>
  <sheetViews>
    <sheetView zoomScale="90" zoomScaleNormal="90" workbookViewId="0">
      <pane ySplit="1" topLeftCell="A2" activePane="bottomLeft" state="frozen"/>
      <selection activeCell="A75" sqref="A75:G75"/>
      <selection pane="bottomLeft" activeCell="C12" sqref="C12"/>
    </sheetView>
  </sheetViews>
  <sheetFormatPr baseColWidth="10" defaultColWidth="11.42578125" defaultRowHeight="15" x14ac:dyDescent="0.25"/>
  <cols>
    <col min="1" max="1" width="57.85546875" style="1" bestFit="1" customWidth="1"/>
    <col min="2" max="2" width="20.7109375" style="1" customWidth="1"/>
    <col min="3" max="3" width="20.7109375" style="288" customWidth="1"/>
    <col min="4" max="4" width="39" style="1" bestFit="1" customWidth="1"/>
    <col min="5" max="5" width="31.28515625" style="1" bestFit="1" customWidth="1"/>
    <col min="6" max="6" width="48.28515625" style="1" bestFit="1" customWidth="1"/>
    <col min="7" max="7" width="37.7109375" style="1" customWidth="1"/>
    <col min="8" max="8" width="22.85546875" style="1" hidden="1" customWidth="1"/>
    <col min="9" max="16384" width="11.42578125" style="1"/>
  </cols>
  <sheetData>
    <row r="1" spans="1:8" ht="23.25" x14ac:dyDescent="0.35">
      <c r="A1" s="286" t="s">
        <v>347</v>
      </c>
    </row>
    <row r="3" spans="1:8" ht="15.75" thickBot="1" x14ac:dyDescent="0.3"/>
    <row r="4" spans="1:8" x14ac:dyDescent="0.25">
      <c r="A4" s="84" t="str">
        <f>P_2!B14</f>
        <v>rPSA 1</v>
      </c>
      <c r="B4" s="99" t="s">
        <v>69</v>
      </c>
      <c r="C4" s="374" t="s">
        <v>70</v>
      </c>
      <c r="D4" s="100" t="s">
        <v>78</v>
      </c>
      <c r="E4" s="100" t="s">
        <v>80</v>
      </c>
      <c r="F4" s="100" t="s">
        <v>73</v>
      </c>
      <c r="G4" s="100" t="s">
        <v>2</v>
      </c>
      <c r="H4"/>
    </row>
    <row r="5" spans="1:8" x14ac:dyDescent="0.25">
      <c r="A5" s="58" t="str">
        <f>N_2!B30</f>
        <v>Erzeugungsauslagen</v>
      </c>
      <c r="B5" s="80">
        <f>SUM(B6:B46)</f>
        <v>0</v>
      </c>
      <c r="C5" s="80">
        <f>SUM(C6:C46)</f>
        <v>0</v>
      </c>
      <c r="D5" s="90">
        <f>SUM(D7:D46)</f>
        <v>0</v>
      </c>
      <c r="E5" s="13">
        <f>SUM(E7:E46)</f>
        <v>0</v>
      </c>
      <c r="F5" s="139"/>
      <c r="G5" s="139"/>
      <c r="H5"/>
    </row>
    <row r="6" spans="1:8" x14ac:dyDescent="0.25">
      <c r="A6" s="51"/>
      <c r="B6" s="17"/>
      <c r="C6" s="90"/>
      <c r="D6" s="18"/>
      <c r="E6" s="469"/>
      <c r="F6" s="140"/>
      <c r="G6" s="140"/>
      <c r="H6"/>
    </row>
    <row r="7" spans="1:8" x14ac:dyDescent="0.25">
      <c r="A7" s="171" t="s">
        <v>71</v>
      </c>
      <c r="B7" s="92">
        <v>0</v>
      </c>
      <c r="C7" s="92">
        <v>0</v>
      </c>
      <c r="D7" s="92"/>
      <c r="E7" s="470"/>
      <c r="F7" s="176"/>
      <c r="G7" s="244"/>
      <c r="H7"/>
    </row>
    <row r="8" spans="1:8" x14ac:dyDescent="0.25">
      <c r="A8" s="171" t="s">
        <v>71</v>
      </c>
      <c r="B8" s="92"/>
      <c r="C8" s="92"/>
      <c r="D8" s="92"/>
      <c r="E8" s="470"/>
      <c r="F8" s="176"/>
      <c r="G8" s="244"/>
      <c r="H8"/>
    </row>
    <row r="9" spans="1:8" x14ac:dyDescent="0.25">
      <c r="A9" s="171" t="s">
        <v>71</v>
      </c>
      <c r="B9" s="92"/>
      <c r="C9" s="92"/>
      <c r="D9" s="92"/>
      <c r="E9" s="470"/>
      <c r="F9" s="176"/>
      <c r="G9" s="244"/>
      <c r="H9"/>
    </row>
    <row r="10" spans="1:8" x14ac:dyDescent="0.25">
      <c r="A10" s="171" t="s">
        <v>71</v>
      </c>
      <c r="B10" s="92"/>
      <c r="C10" s="92"/>
      <c r="D10" s="92"/>
      <c r="E10" s="470"/>
      <c r="F10" s="176"/>
      <c r="G10" s="244"/>
      <c r="H10"/>
    </row>
    <row r="11" spans="1:8" x14ac:dyDescent="0.25">
      <c r="A11" s="171" t="s">
        <v>71</v>
      </c>
      <c r="B11" s="92"/>
      <c r="C11" s="92"/>
      <c r="D11" s="92"/>
      <c r="E11" s="470"/>
      <c r="F11" s="176"/>
      <c r="G11" s="244"/>
      <c r="H11"/>
    </row>
    <row r="12" spans="1:8" x14ac:dyDescent="0.25">
      <c r="A12" s="171" t="s">
        <v>71</v>
      </c>
      <c r="B12" s="92"/>
      <c r="C12" s="92"/>
      <c r="D12" s="92"/>
      <c r="E12" s="470"/>
      <c r="F12" s="176"/>
      <c r="G12" s="244"/>
      <c r="H12"/>
    </row>
    <row r="13" spans="1:8" x14ac:dyDescent="0.25">
      <c r="A13" s="171" t="s">
        <v>71</v>
      </c>
      <c r="B13" s="92"/>
      <c r="C13" s="92"/>
      <c r="D13" s="92"/>
      <c r="E13" s="470"/>
      <c r="F13" s="176"/>
      <c r="G13" s="172"/>
      <c r="H13"/>
    </row>
    <row r="14" spans="1:8" x14ac:dyDescent="0.25">
      <c r="A14" s="171" t="s">
        <v>71</v>
      </c>
      <c r="B14" s="92"/>
      <c r="C14" s="92"/>
      <c r="D14" s="92"/>
      <c r="E14" s="470"/>
      <c r="F14" s="176"/>
      <c r="G14" s="244"/>
      <c r="H14"/>
    </row>
    <row r="15" spans="1:8" x14ac:dyDescent="0.25">
      <c r="A15" s="171" t="s">
        <v>71</v>
      </c>
      <c r="B15" s="92"/>
      <c r="C15" s="92"/>
      <c r="D15" s="92"/>
      <c r="E15" s="470"/>
      <c r="F15" s="176"/>
      <c r="G15" s="244"/>
      <c r="H15"/>
    </row>
    <row r="16" spans="1:8" x14ac:dyDescent="0.25">
      <c r="A16" s="171" t="s">
        <v>71</v>
      </c>
      <c r="B16" s="92"/>
      <c r="C16" s="92"/>
      <c r="D16" s="92"/>
      <c r="E16" s="470"/>
      <c r="F16" s="176"/>
      <c r="G16" s="244"/>
      <c r="H16"/>
    </row>
    <row r="17" spans="1:8" x14ac:dyDescent="0.25">
      <c r="A17" s="171" t="s">
        <v>71</v>
      </c>
      <c r="B17" s="92"/>
      <c r="C17" s="92"/>
      <c r="D17" s="92"/>
      <c r="E17" s="470"/>
      <c r="F17" s="176"/>
      <c r="G17" s="244"/>
      <c r="H17"/>
    </row>
    <row r="18" spans="1:8" x14ac:dyDescent="0.25">
      <c r="A18" s="171" t="s">
        <v>71</v>
      </c>
      <c r="B18" s="92"/>
      <c r="C18" s="92"/>
      <c r="D18" s="92"/>
      <c r="E18" s="470"/>
      <c r="F18" s="176"/>
      <c r="G18" s="244"/>
      <c r="H18"/>
    </row>
    <row r="19" spans="1:8" x14ac:dyDescent="0.25">
      <c r="A19" s="171" t="s">
        <v>71</v>
      </c>
      <c r="B19" s="92"/>
      <c r="C19" s="92"/>
      <c r="D19" s="92"/>
      <c r="E19" s="470"/>
      <c r="F19" s="176"/>
      <c r="G19" s="244"/>
      <c r="H19"/>
    </row>
    <row r="20" spans="1:8" x14ac:dyDescent="0.25">
      <c r="A20" s="171" t="s">
        <v>71</v>
      </c>
      <c r="B20" s="92"/>
      <c r="C20" s="92"/>
      <c r="D20" s="92"/>
      <c r="E20" s="470"/>
      <c r="F20" s="176"/>
      <c r="G20" s="244"/>
      <c r="H20"/>
    </row>
    <row r="21" spans="1:8" x14ac:dyDescent="0.25">
      <c r="A21" s="171" t="s">
        <v>71</v>
      </c>
      <c r="B21" s="92"/>
      <c r="C21" s="92"/>
      <c r="D21" s="92"/>
      <c r="E21" s="470"/>
      <c r="F21" s="176"/>
      <c r="G21" s="244"/>
      <c r="H21"/>
    </row>
    <row r="22" spans="1:8" x14ac:dyDescent="0.25">
      <c r="A22" s="171" t="s">
        <v>71</v>
      </c>
      <c r="B22" s="92"/>
      <c r="C22" s="92"/>
      <c r="D22" s="92"/>
      <c r="E22" s="470"/>
      <c r="F22" s="176"/>
      <c r="G22" s="244"/>
      <c r="H22"/>
    </row>
    <row r="23" spans="1:8" x14ac:dyDescent="0.25">
      <c r="A23" s="171" t="s">
        <v>71</v>
      </c>
      <c r="B23" s="92"/>
      <c r="C23" s="92"/>
      <c r="D23" s="92"/>
      <c r="E23" s="470"/>
      <c r="F23" s="176"/>
      <c r="G23" s="244"/>
      <c r="H23"/>
    </row>
    <row r="24" spans="1:8" x14ac:dyDescent="0.25">
      <c r="A24" s="171" t="s">
        <v>71</v>
      </c>
      <c r="B24" s="92"/>
      <c r="C24" s="92"/>
      <c r="D24" s="92"/>
      <c r="E24" s="470"/>
      <c r="F24" s="176"/>
      <c r="G24" s="244"/>
      <c r="H24"/>
    </row>
    <row r="25" spans="1:8" x14ac:dyDescent="0.25">
      <c r="A25" s="171" t="s">
        <v>71</v>
      </c>
      <c r="B25" s="92"/>
      <c r="C25" s="92"/>
      <c r="D25" s="92"/>
      <c r="E25" s="470"/>
      <c r="F25" s="176"/>
      <c r="G25" s="244"/>
      <c r="H25"/>
    </row>
    <row r="26" spans="1:8" x14ac:dyDescent="0.25">
      <c r="A26" s="171" t="s">
        <v>71</v>
      </c>
      <c r="B26" s="92"/>
      <c r="C26" s="92"/>
      <c r="D26" s="92"/>
      <c r="E26" s="470"/>
      <c r="F26" s="176"/>
      <c r="G26" s="244"/>
      <c r="H26"/>
    </row>
    <row r="27" spans="1:8" x14ac:dyDescent="0.25">
      <c r="A27" s="171" t="s">
        <v>71</v>
      </c>
      <c r="B27" s="92"/>
      <c r="C27" s="92"/>
      <c r="D27" s="92"/>
      <c r="E27" s="470"/>
      <c r="F27" s="176"/>
      <c r="G27" s="244"/>
      <c r="H27"/>
    </row>
    <row r="28" spans="1:8" x14ac:dyDescent="0.25">
      <c r="A28" s="171" t="s">
        <v>71</v>
      </c>
      <c r="B28" s="92"/>
      <c r="C28" s="92"/>
      <c r="D28" s="92"/>
      <c r="E28" s="470"/>
      <c r="F28" s="176"/>
      <c r="G28" s="244"/>
      <c r="H28"/>
    </row>
    <row r="29" spans="1:8" x14ac:dyDescent="0.25">
      <c r="A29" s="171" t="s">
        <v>71</v>
      </c>
      <c r="B29" s="92"/>
      <c r="C29" s="92"/>
      <c r="D29" s="92"/>
      <c r="E29" s="470"/>
      <c r="F29" s="176"/>
      <c r="G29" s="244"/>
      <c r="H29"/>
    </row>
    <row r="30" spans="1:8" x14ac:dyDescent="0.25">
      <c r="A30" s="171" t="s">
        <v>71</v>
      </c>
      <c r="B30" s="92"/>
      <c r="C30" s="92"/>
      <c r="D30" s="92"/>
      <c r="E30" s="470"/>
      <c r="F30" s="176"/>
      <c r="G30" s="244"/>
      <c r="H30"/>
    </row>
    <row r="31" spans="1:8" x14ac:dyDescent="0.25">
      <c r="A31" s="171" t="s">
        <v>71</v>
      </c>
      <c r="B31" s="92"/>
      <c r="C31" s="92"/>
      <c r="D31" s="92"/>
      <c r="E31" s="470"/>
      <c r="F31" s="176"/>
      <c r="G31" s="244"/>
      <c r="H31"/>
    </row>
    <row r="32" spans="1:8" x14ac:dyDescent="0.25">
      <c r="A32" s="171" t="s">
        <v>71</v>
      </c>
      <c r="B32" s="92"/>
      <c r="C32" s="92"/>
      <c r="D32" s="92"/>
      <c r="E32" s="470"/>
      <c r="F32" s="176"/>
      <c r="G32" s="244"/>
      <c r="H32"/>
    </row>
    <row r="33" spans="1:8" x14ac:dyDescent="0.25">
      <c r="A33" s="171" t="s">
        <v>71</v>
      </c>
      <c r="B33" s="92"/>
      <c r="C33" s="92"/>
      <c r="D33" s="92"/>
      <c r="E33" s="470"/>
      <c r="F33" s="176"/>
      <c r="G33" s="244"/>
      <c r="H33"/>
    </row>
    <row r="34" spans="1:8" x14ac:dyDescent="0.25">
      <c r="A34" s="171" t="s">
        <v>71</v>
      </c>
      <c r="B34" s="92"/>
      <c r="C34" s="92"/>
      <c r="D34" s="92"/>
      <c r="E34" s="470"/>
      <c r="F34" s="176"/>
      <c r="G34" s="244"/>
      <c r="H34"/>
    </row>
    <row r="35" spans="1:8" x14ac:dyDescent="0.25">
      <c r="A35" s="171" t="s">
        <v>71</v>
      </c>
      <c r="B35" s="92"/>
      <c r="C35" s="92"/>
      <c r="D35" s="92"/>
      <c r="E35" s="470"/>
      <c r="F35" s="176"/>
      <c r="G35" s="244"/>
      <c r="H35"/>
    </row>
    <row r="36" spans="1:8" x14ac:dyDescent="0.25">
      <c r="A36" s="171" t="s">
        <v>71</v>
      </c>
      <c r="B36" s="92"/>
      <c r="C36" s="92"/>
      <c r="D36" s="92"/>
      <c r="E36" s="470"/>
      <c r="F36" s="176"/>
      <c r="G36" s="244"/>
      <c r="H36"/>
    </row>
    <row r="37" spans="1:8" x14ac:dyDescent="0.25">
      <c r="A37" s="171" t="s">
        <v>71</v>
      </c>
      <c r="B37" s="92"/>
      <c r="C37" s="92"/>
      <c r="D37" s="92"/>
      <c r="E37" s="470"/>
      <c r="F37" s="176"/>
      <c r="G37" s="244"/>
      <c r="H37"/>
    </row>
    <row r="38" spans="1:8" x14ac:dyDescent="0.25">
      <c r="A38" s="171" t="s">
        <v>71</v>
      </c>
      <c r="B38" s="92"/>
      <c r="C38" s="92"/>
      <c r="D38" s="92"/>
      <c r="E38" s="470"/>
      <c r="F38" s="176"/>
      <c r="G38" s="244"/>
      <c r="H38"/>
    </row>
    <row r="39" spans="1:8" x14ac:dyDescent="0.25">
      <c r="A39" s="171" t="s">
        <v>71</v>
      </c>
      <c r="B39" s="92"/>
      <c r="C39" s="92"/>
      <c r="D39" s="92"/>
      <c r="E39" s="470"/>
      <c r="F39" s="176"/>
      <c r="G39" s="244"/>
      <c r="H39"/>
    </row>
    <row r="40" spans="1:8" x14ac:dyDescent="0.25">
      <c r="A40" s="171" t="s">
        <v>71</v>
      </c>
      <c r="B40" s="92"/>
      <c r="C40" s="92"/>
      <c r="D40" s="92"/>
      <c r="E40" s="470"/>
      <c r="F40" s="176"/>
      <c r="G40" s="244"/>
      <c r="H40"/>
    </row>
    <row r="41" spans="1:8" x14ac:dyDescent="0.25">
      <c r="A41" s="171" t="s">
        <v>71</v>
      </c>
      <c r="B41" s="92"/>
      <c r="C41" s="92"/>
      <c r="D41" s="92"/>
      <c r="E41" s="470"/>
      <c r="F41" s="176"/>
      <c r="G41" s="244"/>
      <c r="H41"/>
    </row>
    <row r="42" spans="1:8" x14ac:dyDescent="0.25">
      <c r="A42" s="171" t="s">
        <v>71</v>
      </c>
      <c r="B42" s="92"/>
      <c r="C42" s="92"/>
      <c r="D42" s="92"/>
      <c r="E42" s="470"/>
      <c r="F42" s="176"/>
      <c r="G42" s="244"/>
      <c r="H42"/>
    </row>
    <row r="43" spans="1:8" x14ac:dyDescent="0.25">
      <c r="A43" s="171" t="s">
        <v>71</v>
      </c>
      <c r="B43" s="92"/>
      <c r="C43" s="92"/>
      <c r="D43" s="92"/>
      <c r="E43" s="470"/>
      <c r="F43" s="176"/>
      <c r="G43" s="244"/>
      <c r="H43"/>
    </row>
    <row r="44" spans="1:8" x14ac:dyDescent="0.25">
      <c r="A44" s="171" t="s">
        <v>71</v>
      </c>
      <c r="B44" s="92"/>
      <c r="C44" s="92"/>
      <c r="D44" s="92"/>
      <c r="E44" s="470"/>
      <c r="F44" s="176"/>
      <c r="G44" s="244"/>
      <c r="H44"/>
    </row>
    <row r="45" spans="1:8" x14ac:dyDescent="0.25">
      <c r="A45" s="171" t="s">
        <v>71</v>
      </c>
      <c r="B45" s="92"/>
      <c r="C45" s="92"/>
      <c r="D45" s="92"/>
      <c r="E45" s="470"/>
      <c r="F45" s="176"/>
      <c r="G45" s="244"/>
      <c r="H45"/>
    </row>
    <row r="46" spans="1:8" ht="15.75" thickBot="1" x14ac:dyDescent="0.3">
      <c r="A46" s="173" t="s">
        <v>71</v>
      </c>
      <c r="B46" s="174"/>
      <c r="C46" s="174"/>
      <c r="D46" s="174"/>
      <c r="E46" s="471"/>
      <c r="F46" s="176"/>
      <c r="G46" s="245"/>
      <c r="H46"/>
    </row>
    <row r="47" spans="1:8" ht="15.75" thickBot="1" x14ac:dyDescent="0.3"/>
    <row r="48" spans="1:8" x14ac:dyDescent="0.25">
      <c r="A48" s="84" t="str">
        <f>P_2!B31</f>
        <v>rPSA 2</v>
      </c>
      <c r="B48" s="99" t="s">
        <v>69</v>
      </c>
      <c r="C48" s="374" t="s">
        <v>70</v>
      </c>
      <c r="D48" s="100" t="s">
        <v>78</v>
      </c>
      <c r="E48" s="100" t="s">
        <v>80</v>
      </c>
      <c r="F48" s="100" t="s">
        <v>73</v>
      </c>
      <c r="G48" s="100" t="s">
        <v>2</v>
      </c>
      <c r="H48" t="s">
        <v>2</v>
      </c>
    </row>
    <row r="49" spans="1:8" x14ac:dyDescent="0.25">
      <c r="A49" s="58" t="str">
        <f>N_2!B48</f>
        <v>Erzeugungsauslagen</v>
      </c>
      <c r="B49" s="80">
        <f>SUM(B50:B90)</f>
        <v>0</v>
      </c>
      <c r="C49" s="80">
        <f>SUM(C50:C90)</f>
        <v>0</v>
      </c>
      <c r="D49" s="90">
        <f>SUM(D51:D90)</f>
        <v>0</v>
      </c>
      <c r="E49" s="13">
        <f>SUM(E51:E90)</f>
        <v>0</v>
      </c>
      <c r="F49" s="139"/>
      <c r="G49" s="139"/>
      <c r="H49"/>
    </row>
    <row r="50" spans="1:8" x14ac:dyDescent="0.25">
      <c r="A50" s="51"/>
      <c r="B50" s="17"/>
      <c r="C50" s="90"/>
      <c r="D50" s="18"/>
      <c r="E50" s="469"/>
      <c r="F50" s="140"/>
      <c r="G50" s="140"/>
      <c r="H50"/>
    </row>
    <row r="51" spans="1:8" x14ac:dyDescent="0.25">
      <c r="A51" s="171" t="s">
        <v>71</v>
      </c>
      <c r="B51" s="92">
        <v>0</v>
      </c>
      <c r="C51" s="92">
        <v>0</v>
      </c>
      <c r="D51" s="92"/>
      <c r="E51" s="470"/>
      <c r="F51" s="176"/>
      <c r="G51" s="244"/>
      <c r="H51"/>
    </row>
    <row r="52" spans="1:8" x14ac:dyDescent="0.25">
      <c r="A52" s="171" t="s">
        <v>71</v>
      </c>
      <c r="B52" s="92"/>
      <c r="C52" s="92"/>
      <c r="D52" s="92"/>
      <c r="E52" s="470"/>
      <c r="F52" s="176"/>
      <c r="G52" s="244"/>
      <c r="H52"/>
    </row>
    <row r="53" spans="1:8" x14ac:dyDescent="0.25">
      <c r="A53" s="171" t="s">
        <v>71</v>
      </c>
      <c r="B53" s="92"/>
      <c r="C53" s="92"/>
      <c r="D53" s="92"/>
      <c r="E53" s="470"/>
      <c r="F53" s="176"/>
      <c r="G53" s="244"/>
      <c r="H53"/>
    </row>
    <row r="54" spans="1:8" x14ac:dyDescent="0.25">
      <c r="A54" s="171" t="s">
        <v>71</v>
      </c>
      <c r="B54" s="92"/>
      <c r="C54" s="92"/>
      <c r="D54" s="92"/>
      <c r="E54" s="470"/>
      <c r="F54" s="176"/>
      <c r="G54" s="244"/>
      <c r="H54"/>
    </row>
    <row r="55" spans="1:8" x14ac:dyDescent="0.25">
      <c r="A55" s="171" t="s">
        <v>71</v>
      </c>
      <c r="B55" s="92"/>
      <c r="C55" s="92"/>
      <c r="D55" s="92"/>
      <c r="E55" s="470"/>
      <c r="F55" s="176"/>
      <c r="G55" s="244"/>
      <c r="H55"/>
    </row>
    <row r="56" spans="1:8" x14ac:dyDescent="0.25">
      <c r="A56" s="171" t="s">
        <v>71</v>
      </c>
      <c r="B56" s="92"/>
      <c r="C56" s="92"/>
      <c r="D56" s="92"/>
      <c r="E56" s="470"/>
      <c r="F56" s="176"/>
      <c r="G56" s="244"/>
      <c r="H56"/>
    </row>
    <row r="57" spans="1:8" x14ac:dyDescent="0.25">
      <c r="A57" s="171" t="s">
        <v>71</v>
      </c>
      <c r="B57" s="92"/>
      <c r="C57" s="92"/>
      <c r="D57" s="92"/>
      <c r="E57" s="470"/>
      <c r="F57" s="176"/>
      <c r="G57" s="244"/>
      <c r="H57"/>
    </row>
    <row r="58" spans="1:8" x14ac:dyDescent="0.25">
      <c r="A58" s="171" t="s">
        <v>71</v>
      </c>
      <c r="B58" s="92"/>
      <c r="C58" s="92"/>
      <c r="D58" s="92"/>
      <c r="E58" s="470"/>
      <c r="F58" s="176"/>
      <c r="G58" s="244"/>
      <c r="H58"/>
    </row>
    <row r="59" spans="1:8" x14ac:dyDescent="0.25">
      <c r="A59" s="171" t="s">
        <v>71</v>
      </c>
      <c r="B59" s="92"/>
      <c r="C59" s="92"/>
      <c r="D59" s="92"/>
      <c r="E59" s="470"/>
      <c r="F59" s="176"/>
      <c r="G59" s="244"/>
      <c r="H59"/>
    </row>
    <row r="60" spans="1:8" x14ac:dyDescent="0.25">
      <c r="A60" s="171" t="s">
        <v>71</v>
      </c>
      <c r="B60" s="92"/>
      <c r="C60" s="92"/>
      <c r="D60" s="92"/>
      <c r="E60" s="470"/>
      <c r="F60" s="176"/>
      <c r="G60" s="244"/>
      <c r="H60"/>
    </row>
    <row r="61" spans="1:8" x14ac:dyDescent="0.25">
      <c r="A61" s="171" t="s">
        <v>71</v>
      </c>
      <c r="B61" s="92"/>
      <c r="C61" s="92"/>
      <c r="D61" s="92"/>
      <c r="E61" s="470"/>
      <c r="F61" s="176"/>
      <c r="G61" s="244"/>
      <c r="H61"/>
    </row>
    <row r="62" spans="1:8" x14ac:dyDescent="0.25">
      <c r="A62" s="171" t="s">
        <v>71</v>
      </c>
      <c r="B62" s="92"/>
      <c r="C62" s="92"/>
      <c r="D62" s="92"/>
      <c r="E62" s="470"/>
      <c r="F62" s="176"/>
      <c r="G62" s="244"/>
      <c r="H62"/>
    </row>
    <row r="63" spans="1:8" x14ac:dyDescent="0.25">
      <c r="A63" s="171" t="s">
        <v>71</v>
      </c>
      <c r="B63" s="92"/>
      <c r="C63" s="92"/>
      <c r="D63" s="92"/>
      <c r="E63" s="470"/>
      <c r="F63" s="176"/>
      <c r="G63" s="244"/>
      <c r="H63"/>
    </row>
    <row r="64" spans="1:8" x14ac:dyDescent="0.25">
      <c r="A64" s="171" t="s">
        <v>71</v>
      </c>
      <c r="B64" s="92"/>
      <c r="C64" s="92"/>
      <c r="D64" s="92"/>
      <c r="E64" s="470"/>
      <c r="F64" s="176"/>
      <c r="G64" s="244"/>
      <c r="H64"/>
    </row>
    <row r="65" spans="1:8" x14ac:dyDescent="0.25">
      <c r="A65" s="171" t="s">
        <v>71</v>
      </c>
      <c r="B65" s="92"/>
      <c r="C65" s="92"/>
      <c r="D65" s="92"/>
      <c r="E65" s="470"/>
      <c r="F65" s="176"/>
      <c r="G65" s="244"/>
      <c r="H65"/>
    </row>
    <row r="66" spans="1:8" x14ac:dyDescent="0.25">
      <c r="A66" s="171" t="s">
        <v>71</v>
      </c>
      <c r="B66" s="92"/>
      <c r="C66" s="92"/>
      <c r="D66" s="92"/>
      <c r="E66" s="470"/>
      <c r="F66" s="176"/>
      <c r="G66" s="244"/>
      <c r="H66"/>
    </row>
    <row r="67" spans="1:8" x14ac:dyDescent="0.25">
      <c r="A67" s="171" t="s">
        <v>71</v>
      </c>
      <c r="B67" s="92"/>
      <c r="C67" s="92"/>
      <c r="D67" s="92"/>
      <c r="E67" s="470"/>
      <c r="F67" s="176"/>
      <c r="G67" s="244"/>
      <c r="H67"/>
    </row>
    <row r="68" spans="1:8" x14ac:dyDescent="0.25">
      <c r="A68" s="171" t="s">
        <v>71</v>
      </c>
      <c r="B68" s="92"/>
      <c r="C68" s="92"/>
      <c r="D68" s="92"/>
      <c r="E68" s="470"/>
      <c r="F68" s="176"/>
      <c r="G68" s="244"/>
      <c r="H68"/>
    </row>
    <row r="69" spans="1:8" x14ac:dyDescent="0.25">
      <c r="A69" s="171" t="s">
        <v>71</v>
      </c>
      <c r="B69" s="92"/>
      <c r="C69" s="92"/>
      <c r="D69" s="92"/>
      <c r="E69" s="470"/>
      <c r="F69" s="176"/>
      <c r="G69" s="244"/>
      <c r="H69"/>
    </row>
    <row r="70" spans="1:8" x14ac:dyDescent="0.25">
      <c r="A70" s="171" t="s">
        <v>71</v>
      </c>
      <c r="B70" s="92"/>
      <c r="C70" s="92"/>
      <c r="D70" s="92"/>
      <c r="E70" s="470"/>
      <c r="F70" s="176"/>
      <c r="G70" s="244"/>
      <c r="H70"/>
    </row>
    <row r="71" spans="1:8" x14ac:dyDescent="0.25">
      <c r="A71" s="171" t="s">
        <v>71</v>
      </c>
      <c r="B71" s="92"/>
      <c r="C71" s="92"/>
      <c r="D71" s="92"/>
      <c r="E71" s="470"/>
      <c r="F71" s="176"/>
      <c r="G71" s="244"/>
      <c r="H71"/>
    </row>
    <row r="72" spans="1:8" x14ac:dyDescent="0.25">
      <c r="A72" s="171" t="s">
        <v>71</v>
      </c>
      <c r="B72" s="92"/>
      <c r="C72" s="92"/>
      <c r="D72" s="92"/>
      <c r="E72" s="470"/>
      <c r="F72" s="176"/>
      <c r="G72" s="244"/>
      <c r="H72"/>
    </row>
    <row r="73" spans="1:8" x14ac:dyDescent="0.25">
      <c r="A73" s="171" t="s">
        <v>71</v>
      </c>
      <c r="B73" s="92"/>
      <c r="C73" s="92"/>
      <c r="D73" s="92"/>
      <c r="E73" s="470"/>
      <c r="F73" s="176"/>
      <c r="G73" s="244"/>
      <c r="H73"/>
    </row>
    <row r="74" spans="1:8" x14ac:dyDescent="0.25">
      <c r="A74" s="171" t="s">
        <v>71</v>
      </c>
      <c r="B74" s="92"/>
      <c r="C74" s="92"/>
      <c r="D74" s="92"/>
      <c r="E74" s="470"/>
      <c r="F74" s="176"/>
      <c r="G74" s="244"/>
      <c r="H74"/>
    </row>
    <row r="75" spans="1:8" x14ac:dyDescent="0.25">
      <c r="A75" s="171" t="s">
        <v>71</v>
      </c>
      <c r="B75" s="92"/>
      <c r="C75" s="92"/>
      <c r="D75" s="92"/>
      <c r="E75" s="470"/>
      <c r="F75" s="176"/>
      <c r="G75" s="244"/>
      <c r="H75"/>
    </row>
    <row r="76" spans="1:8" x14ac:dyDescent="0.25">
      <c r="A76" s="171" t="s">
        <v>71</v>
      </c>
      <c r="B76" s="92"/>
      <c r="C76" s="92"/>
      <c r="D76" s="92"/>
      <c r="E76" s="470"/>
      <c r="F76" s="176"/>
      <c r="G76" s="244"/>
      <c r="H76"/>
    </row>
    <row r="77" spans="1:8" x14ac:dyDescent="0.25">
      <c r="A77" s="171" t="s">
        <v>71</v>
      </c>
      <c r="B77" s="92"/>
      <c r="C77" s="92"/>
      <c r="D77" s="92"/>
      <c r="E77" s="470"/>
      <c r="F77" s="176"/>
      <c r="G77" s="244"/>
      <c r="H77"/>
    </row>
    <row r="78" spans="1:8" x14ac:dyDescent="0.25">
      <c r="A78" s="171" t="s">
        <v>71</v>
      </c>
      <c r="B78" s="92"/>
      <c r="C78" s="92"/>
      <c r="D78" s="92"/>
      <c r="E78" s="470"/>
      <c r="F78" s="176"/>
      <c r="G78" s="244"/>
      <c r="H78"/>
    </row>
    <row r="79" spans="1:8" x14ac:dyDescent="0.25">
      <c r="A79" s="171" t="s">
        <v>71</v>
      </c>
      <c r="B79" s="92"/>
      <c r="C79" s="92"/>
      <c r="D79" s="92"/>
      <c r="E79" s="470"/>
      <c r="F79" s="176"/>
      <c r="G79" s="244"/>
      <c r="H79"/>
    </row>
    <row r="80" spans="1:8" x14ac:dyDescent="0.25">
      <c r="A80" s="171" t="s">
        <v>71</v>
      </c>
      <c r="B80" s="92"/>
      <c r="C80" s="92"/>
      <c r="D80" s="92"/>
      <c r="E80" s="470"/>
      <c r="F80" s="176"/>
      <c r="G80" s="244"/>
      <c r="H80"/>
    </row>
    <row r="81" spans="1:8" x14ac:dyDescent="0.25">
      <c r="A81" s="171" t="s">
        <v>71</v>
      </c>
      <c r="B81" s="92"/>
      <c r="C81" s="92"/>
      <c r="D81" s="92"/>
      <c r="E81" s="470"/>
      <c r="F81" s="176"/>
      <c r="G81" s="244"/>
      <c r="H81"/>
    </row>
    <row r="82" spans="1:8" x14ac:dyDescent="0.25">
      <c r="A82" s="171" t="s">
        <v>71</v>
      </c>
      <c r="B82" s="92"/>
      <c r="C82" s="92"/>
      <c r="D82" s="92"/>
      <c r="E82" s="470"/>
      <c r="F82" s="176"/>
      <c r="G82" s="244"/>
      <c r="H82"/>
    </row>
    <row r="83" spans="1:8" x14ac:dyDescent="0.25">
      <c r="A83" s="171" t="s">
        <v>71</v>
      </c>
      <c r="B83" s="92"/>
      <c r="C83" s="92"/>
      <c r="D83" s="92"/>
      <c r="E83" s="470"/>
      <c r="F83" s="176"/>
      <c r="G83" s="244"/>
      <c r="H83"/>
    </row>
    <row r="84" spans="1:8" x14ac:dyDescent="0.25">
      <c r="A84" s="171" t="s">
        <v>71</v>
      </c>
      <c r="B84" s="92"/>
      <c r="C84" s="92"/>
      <c r="D84" s="92"/>
      <c r="E84" s="470"/>
      <c r="F84" s="176"/>
      <c r="G84" s="244"/>
      <c r="H84"/>
    </row>
    <row r="85" spans="1:8" x14ac:dyDescent="0.25">
      <c r="A85" s="171" t="s">
        <v>71</v>
      </c>
      <c r="B85" s="92"/>
      <c r="C85" s="92"/>
      <c r="D85" s="92"/>
      <c r="E85" s="470"/>
      <c r="F85" s="176"/>
      <c r="G85" s="244"/>
      <c r="H85"/>
    </row>
    <row r="86" spans="1:8" x14ac:dyDescent="0.25">
      <c r="A86" s="171" t="s">
        <v>71</v>
      </c>
      <c r="B86" s="92"/>
      <c r="C86" s="92"/>
      <c r="D86" s="92"/>
      <c r="E86" s="470"/>
      <c r="F86" s="176"/>
      <c r="G86" s="244"/>
      <c r="H86"/>
    </row>
    <row r="87" spans="1:8" x14ac:dyDescent="0.25">
      <c r="A87" s="171" t="s">
        <v>71</v>
      </c>
      <c r="B87" s="92"/>
      <c r="C87" s="92"/>
      <c r="D87" s="92"/>
      <c r="E87" s="470"/>
      <c r="F87" s="176"/>
      <c r="G87" s="244"/>
      <c r="H87"/>
    </row>
    <row r="88" spans="1:8" x14ac:dyDescent="0.25">
      <c r="A88" s="171" t="s">
        <v>71</v>
      </c>
      <c r="B88" s="92"/>
      <c r="C88" s="92"/>
      <c r="D88" s="92"/>
      <c r="E88" s="470"/>
      <c r="F88" s="176"/>
      <c r="G88" s="244"/>
      <c r="H88"/>
    </row>
    <row r="89" spans="1:8" x14ac:dyDescent="0.25">
      <c r="A89" s="171" t="s">
        <v>71</v>
      </c>
      <c r="B89" s="92"/>
      <c r="C89" s="92"/>
      <c r="D89" s="92"/>
      <c r="E89" s="470"/>
      <c r="F89" s="176"/>
      <c r="G89" s="244"/>
      <c r="H89"/>
    </row>
    <row r="90" spans="1:8" ht="15.75" thickBot="1" x14ac:dyDescent="0.3">
      <c r="A90" s="173" t="s">
        <v>71</v>
      </c>
      <c r="B90" s="174"/>
      <c r="C90" s="174"/>
      <c r="D90" s="174"/>
      <c r="E90" s="471"/>
      <c r="F90" s="176"/>
      <c r="G90" s="245"/>
      <c r="H90"/>
    </row>
    <row r="91" spans="1:8" ht="15.75" thickBot="1" x14ac:dyDescent="0.3"/>
    <row r="92" spans="1:8" x14ac:dyDescent="0.25">
      <c r="A92" s="84" t="str">
        <f>P_2!B48</f>
        <v>rPSA 3</v>
      </c>
      <c r="B92" s="99" t="s">
        <v>69</v>
      </c>
      <c r="C92" s="374" t="s">
        <v>70</v>
      </c>
      <c r="D92" s="100" t="s">
        <v>78</v>
      </c>
      <c r="E92" s="100" t="s">
        <v>80</v>
      </c>
      <c r="F92" s="100" t="s">
        <v>73</v>
      </c>
      <c r="G92" s="100" t="s">
        <v>2</v>
      </c>
      <c r="H92" t="s">
        <v>2</v>
      </c>
    </row>
    <row r="93" spans="1:8" x14ac:dyDescent="0.25">
      <c r="A93" s="58" t="str">
        <f>N_2!B66</f>
        <v>Erzeugungsauslagen</v>
      </c>
      <c r="B93" s="80">
        <f>SUM(B94:B134)</f>
        <v>0</v>
      </c>
      <c r="C93" s="80">
        <f>SUM(C94:C134)</f>
        <v>0</v>
      </c>
      <c r="D93" s="90">
        <f>SUM(D95:D134)</f>
        <v>0</v>
      </c>
      <c r="E93" s="13">
        <f>SUM(E95:E134)</f>
        <v>0</v>
      </c>
      <c r="F93" s="139"/>
      <c r="G93" s="139"/>
      <c r="H93"/>
    </row>
    <row r="94" spans="1:8" x14ac:dyDescent="0.25">
      <c r="A94" s="51"/>
      <c r="B94" s="17"/>
      <c r="C94" s="90"/>
      <c r="D94" s="18"/>
      <c r="E94" s="469"/>
      <c r="F94" s="140"/>
      <c r="G94" s="140"/>
      <c r="H94"/>
    </row>
    <row r="95" spans="1:8" x14ac:dyDescent="0.25">
      <c r="A95" s="171" t="s">
        <v>71</v>
      </c>
      <c r="B95" s="92">
        <v>0</v>
      </c>
      <c r="C95" s="92">
        <v>0</v>
      </c>
      <c r="D95" s="92"/>
      <c r="E95" s="470"/>
      <c r="F95" s="176"/>
      <c r="G95" s="244"/>
      <c r="H95"/>
    </row>
    <row r="96" spans="1:8" x14ac:dyDescent="0.25">
      <c r="A96" s="171" t="s">
        <v>71</v>
      </c>
      <c r="B96" s="92"/>
      <c r="C96" s="92"/>
      <c r="D96" s="92"/>
      <c r="E96" s="470"/>
      <c r="F96" s="176"/>
      <c r="G96" s="244"/>
      <c r="H96"/>
    </row>
    <row r="97" spans="1:8" x14ac:dyDescent="0.25">
      <c r="A97" s="171" t="s">
        <v>71</v>
      </c>
      <c r="B97" s="92"/>
      <c r="C97" s="92"/>
      <c r="D97" s="92"/>
      <c r="E97" s="470"/>
      <c r="F97" s="176"/>
      <c r="G97" s="244"/>
      <c r="H97"/>
    </row>
    <row r="98" spans="1:8" x14ac:dyDescent="0.25">
      <c r="A98" s="171" t="s">
        <v>71</v>
      </c>
      <c r="B98" s="92"/>
      <c r="C98" s="92"/>
      <c r="D98" s="92"/>
      <c r="E98" s="470"/>
      <c r="F98" s="176"/>
      <c r="G98" s="244"/>
      <c r="H98"/>
    </row>
    <row r="99" spans="1:8" x14ac:dyDescent="0.25">
      <c r="A99" s="171" t="s">
        <v>71</v>
      </c>
      <c r="B99" s="92"/>
      <c r="C99" s="92"/>
      <c r="D99" s="92"/>
      <c r="E99" s="470"/>
      <c r="F99" s="176"/>
      <c r="G99" s="244"/>
      <c r="H99"/>
    </row>
    <row r="100" spans="1:8" x14ac:dyDescent="0.25">
      <c r="A100" s="171" t="s">
        <v>71</v>
      </c>
      <c r="B100" s="92"/>
      <c r="C100" s="92"/>
      <c r="D100" s="92"/>
      <c r="E100" s="470"/>
      <c r="F100" s="176"/>
      <c r="G100" s="244"/>
      <c r="H100"/>
    </row>
    <row r="101" spans="1:8" x14ac:dyDescent="0.25">
      <c r="A101" s="171" t="s">
        <v>71</v>
      </c>
      <c r="B101" s="92"/>
      <c r="C101" s="92"/>
      <c r="D101" s="92"/>
      <c r="E101" s="470"/>
      <c r="F101" s="176"/>
      <c r="G101" s="244"/>
      <c r="H101"/>
    </row>
    <row r="102" spans="1:8" x14ac:dyDescent="0.25">
      <c r="A102" s="171" t="s">
        <v>71</v>
      </c>
      <c r="B102" s="92"/>
      <c r="C102" s="92"/>
      <c r="D102" s="92"/>
      <c r="E102" s="470"/>
      <c r="F102" s="176"/>
      <c r="G102" s="244"/>
      <c r="H102"/>
    </row>
    <row r="103" spans="1:8" x14ac:dyDescent="0.25">
      <c r="A103" s="171" t="s">
        <v>71</v>
      </c>
      <c r="B103" s="92"/>
      <c r="C103" s="92"/>
      <c r="D103" s="92"/>
      <c r="E103" s="470"/>
      <c r="F103" s="176"/>
      <c r="G103" s="244"/>
      <c r="H103"/>
    </row>
    <row r="104" spans="1:8" x14ac:dyDescent="0.25">
      <c r="A104" s="171" t="s">
        <v>71</v>
      </c>
      <c r="B104" s="92"/>
      <c r="C104" s="92"/>
      <c r="D104" s="92"/>
      <c r="E104" s="470"/>
      <c r="F104" s="176"/>
      <c r="G104" s="244"/>
      <c r="H104"/>
    </row>
    <row r="105" spans="1:8" x14ac:dyDescent="0.25">
      <c r="A105" s="171" t="s">
        <v>71</v>
      </c>
      <c r="B105" s="92"/>
      <c r="C105" s="92"/>
      <c r="D105" s="92"/>
      <c r="E105" s="470"/>
      <c r="F105" s="176"/>
      <c r="G105" s="244"/>
      <c r="H105"/>
    </row>
    <row r="106" spans="1:8" x14ac:dyDescent="0.25">
      <c r="A106" s="171" t="s">
        <v>71</v>
      </c>
      <c r="B106" s="92"/>
      <c r="C106" s="92"/>
      <c r="D106" s="92"/>
      <c r="E106" s="470"/>
      <c r="F106" s="176"/>
      <c r="G106" s="244"/>
      <c r="H106"/>
    </row>
    <row r="107" spans="1:8" x14ac:dyDescent="0.25">
      <c r="A107" s="171" t="s">
        <v>71</v>
      </c>
      <c r="B107" s="92"/>
      <c r="C107" s="92"/>
      <c r="D107" s="92"/>
      <c r="E107" s="470"/>
      <c r="F107" s="176"/>
      <c r="G107" s="244"/>
      <c r="H107"/>
    </row>
    <row r="108" spans="1:8" x14ac:dyDescent="0.25">
      <c r="A108" s="171" t="s">
        <v>71</v>
      </c>
      <c r="B108" s="92"/>
      <c r="C108" s="92"/>
      <c r="D108" s="92"/>
      <c r="E108" s="470"/>
      <c r="F108" s="176"/>
      <c r="G108" s="244"/>
      <c r="H108"/>
    </row>
    <row r="109" spans="1:8" x14ac:dyDescent="0.25">
      <c r="A109" s="171" t="s">
        <v>71</v>
      </c>
      <c r="B109" s="92"/>
      <c r="C109" s="92"/>
      <c r="D109" s="92"/>
      <c r="E109" s="470"/>
      <c r="F109" s="176"/>
      <c r="G109" s="244"/>
      <c r="H109"/>
    </row>
    <row r="110" spans="1:8" x14ac:dyDescent="0.25">
      <c r="A110" s="171" t="s">
        <v>71</v>
      </c>
      <c r="B110" s="92"/>
      <c r="C110" s="92"/>
      <c r="D110" s="92"/>
      <c r="E110" s="470"/>
      <c r="F110" s="176"/>
      <c r="G110" s="244"/>
      <c r="H110"/>
    </row>
    <row r="111" spans="1:8" x14ac:dyDescent="0.25">
      <c r="A111" s="171" t="s">
        <v>71</v>
      </c>
      <c r="B111" s="92"/>
      <c r="C111" s="92"/>
      <c r="D111" s="92"/>
      <c r="E111" s="470"/>
      <c r="F111" s="176"/>
      <c r="G111" s="244"/>
      <c r="H111"/>
    </row>
    <row r="112" spans="1:8" x14ac:dyDescent="0.25">
      <c r="A112" s="171" t="s">
        <v>71</v>
      </c>
      <c r="B112" s="92"/>
      <c r="C112" s="92"/>
      <c r="D112" s="92"/>
      <c r="E112" s="470"/>
      <c r="F112" s="176"/>
      <c r="G112" s="244"/>
      <c r="H112"/>
    </row>
    <row r="113" spans="1:8" x14ac:dyDescent="0.25">
      <c r="A113" s="171" t="s">
        <v>71</v>
      </c>
      <c r="B113" s="92"/>
      <c r="C113" s="92"/>
      <c r="D113" s="92"/>
      <c r="E113" s="470"/>
      <c r="F113" s="176"/>
      <c r="G113" s="244"/>
      <c r="H113"/>
    </row>
    <row r="114" spans="1:8" x14ac:dyDescent="0.25">
      <c r="A114" s="171" t="s">
        <v>71</v>
      </c>
      <c r="B114" s="92"/>
      <c r="C114" s="92"/>
      <c r="D114" s="92"/>
      <c r="E114" s="470"/>
      <c r="F114" s="176"/>
      <c r="G114" s="244"/>
      <c r="H114"/>
    </row>
    <row r="115" spans="1:8" x14ac:dyDescent="0.25">
      <c r="A115" s="171" t="s">
        <v>71</v>
      </c>
      <c r="B115" s="92"/>
      <c r="C115" s="92"/>
      <c r="D115" s="92"/>
      <c r="E115" s="470"/>
      <c r="F115" s="176"/>
      <c r="G115" s="244"/>
      <c r="H115"/>
    </row>
    <row r="116" spans="1:8" x14ac:dyDescent="0.25">
      <c r="A116" s="171" t="s">
        <v>71</v>
      </c>
      <c r="B116" s="92"/>
      <c r="C116" s="92"/>
      <c r="D116" s="92"/>
      <c r="E116" s="470"/>
      <c r="F116" s="176"/>
      <c r="G116" s="244"/>
      <c r="H116"/>
    </row>
    <row r="117" spans="1:8" x14ac:dyDescent="0.25">
      <c r="A117" s="171" t="s">
        <v>71</v>
      </c>
      <c r="B117" s="92"/>
      <c r="C117" s="92"/>
      <c r="D117" s="92"/>
      <c r="E117" s="470"/>
      <c r="F117" s="176"/>
      <c r="G117" s="244"/>
      <c r="H117"/>
    </row>
    <row r="118" spans="1:8" x14ac:dyDescent="0.25">
      <c r="A118" s="171" t="s">
        <v>71</v>
      </c>
      <c r="B118" s="92"/>
      <c r="C118" s="92"/>
      <c r="D118" s="92"/>
      <c r="E118" s="470"/>
      <c r="F118" s="176"/>
      <c r="G118" s="244"/>
      <c r="H118"/>
    </row>
    <row r="119" spans="1:8" x14ac:dyDescent="0.25">
      <c r="A119" s="171" t="s">
        <v>71</v>
      </c>
      <c r="B119" s="92"/>
      <c r="C119" s="92"/>
      <c r="D119" s="92"/>
      <c r="E119" s="470"/>
      <c r="F119" s="176"/>
      <c r="G119" s="244"/>
      <c r="H119"/>
    </row>
    <row r="120" spans="1:8" x14ac:dyDescent="0.25">
      <c r="A120" s="171" t="s">
        <v>71</v>
      </c>
      <c r="B120" s="92"/>
      <c r="C120" s="92"/>
      <c r="D120" s="92"/>
      <c r="E120" s="470"/>
      <c r="F120" s="176"/>
      <c r="G120" s="244"/>
      <c r="H120"/>
    </row>
    <row r="121" spans="1:8" x14ac:dyDescent="0.25">
      <c r="A121" s="171" t="s">
        <v>71</v>
      </c>
      <c r="B121" s="92"/>
      <c r="C121" s="92"/>
      <c r="D121" s="92"/>
      <c r="E121" s="470"/>
      <c r="F121" s="176"/>
      <c r="G121" s="244"/>
      <c r="H121"/>
    </row>
    <row r="122" spans="1:8" x14ac:dyDescent="0.25">
      <c r="A122" s="171" t="s">
        <v>71</v>
      </c>
      <c r="B122" s="92"/>
      <c r="C122" s="92"/>
      <c r="D122" s="92"/>
      <c r="E122" s="470"/>
      <c r="F122" s="176"/>
      <c r="G122" s="244"/>
      <c r="H122"/>
    </row>
    <row r="123" spans="1:8" x14ac:dyDescent="0.25">
      <c r="A123" s="171" t="s">
        <v>71</v>
      </c>
      <c r="B123" s="92"/>
      <c r="C123" s="92"/>
      <c r="D123" s="92"/>
      <c r="E123" s="470"/>
      <c r="F123" s="176"/>
      <c r="G123" s="244"/>
      <c r="H123"/>
    </row>
    <row r="124" spans="1:8" x14ac:dyDescent="0.25">
      <c r="A124" s="171" t="s">
        <v>71</v>
      </c>
      <c r="B124" s="92"/>
      <c r="C124" s="92"/>
      <c r="D124" s="92"/>
      <c r="E124" s="470"/>
      <c r="F124" s="176"/>
      <c r="G124" s="244"/>
      <c r="H124"/>
    </row>
    <row r="125" spans="1:8" x14ac:dyDescent="0.25">
      <c r="A125" s="171" t="s">
        <v>71</v>
      </c>
      <c r="B125" s="92"/>
      <c r="C125" s="92"/>
      <c r="D125" s="92"/>
      <c r="E125" s="470"/>
      <c r="F125" s="176"/>
      <c r="G125" s="244"/>
      <c r="H125"/>
    </row>
    <row r="126" spans="1:8" x14ac:dyDescent="0.25">
      <c r="A126" s="171" t="s">
        <v>71</v>
      </c>
      <c r="B126" s="92"/>
      <c r="C126" s="92"/>
      <c r="D126" s="92"/>
      <c r="E126" s="470"/>
      <c r="F126" s="176"/>
      <c r="G126" s="244"/>
      <c r="H126"/>
    </row>
    <row r="127" spans="1:8" x14ac:dyDescent="0.25">
      <c r="A127" s="171" t="s">
        <v>71</v>
      </c>
      <c r="B127" s="92"/>
      <c r="C127" s="92"/>
      <c r="D127" s="92"/>
      <c r="E127" s="470"/>
      <c r="F127" s="176"/>
      <c r="G127" s="244"/>
      <c r="H127"/>
    </row>
    <row r="128" spans="1:8" x14ac:dyDescent="0.25">
      <c r="A128" s="171" t="s">
        <v>71</v>
      </c>
      <c r="B128" s="92"/>
      <c r="C128" s="92"/>
      <c r="D128" s="92"/>
      <c r="E128" s="470"/>
      <c r="F128" s="176"/>
      <c r="G128" s="244"/>
      <c r="H128"/>
    </row>
    <row r="129" spans="1:8" x14ac:dyDescent="0.25">
      <c r="A129" s="171" t="s">
        <v>71</v>
      </c>
      <c r="B129" s="92"/>
      <c r="C129" s="92"/>
      <c r="D129" s="92"/>
      <c r="E129" s="470"/>
      <c r="F129" s="176"/>
      <c r="G129" s="244"/>
      <c r="H129"/>
    </row>
    <row r="130" spans="1:8" x14ac:dyDescent="0.25">
      <c r="A130" s="171" t="s">
        <v>71</v>
      </c>
      <c r="B130" s="92"/>
      <c r="C130" s="92"/>
      <c r="D130" s="92"/>
      <c r="E130" s="470"/>
      <c r="F130" s="176"/>
      <c r="G130" s="244"/>
      <c r="H130"/>
    </row>
    <row r="131" spans="1:8" x14ac:dyDescent="0.25">
      <c r="A131" s="171" t="s">
        <v>71</v>
      </c>
      <c r="B131" s="92"/>
      <c r="C131" s="92"/>
      <c r="D131" s="92"/>
      <c r="E131" s="470"/>
      <c r="F131" s="176"/>
      <c r="G131" s="244"/>
      <c r="H131"/>
    </row>
    <row r="132" spans="1:8" x14ac:dyDescent="0.25">
      <c r="A132" s="171" t="s">
        <v>71</v>
      </c>
      <c r="B132" s="92"/>
      <c r="C132" s="92"/>
      <c r="D132" s="92"/>
      <c r="E132" s="470"/>
      <c r="F132" s="176"/>
      <c r="G132" s="244"/>
      <c r="H132"/>
    </row>
    <row r="133" spans="1:8" x14ac:dyDescent="0.25">
      <c r="A133" s="171" t="s">
        <v>71</v>
      </c>
      <c r="B133" s="92"/>
      <c r="C133" s="92"/>
      <c r="D133" s="92"/>
      <c r="E133" s="470"/>
      <c r="F133" s="176"/>
      <c r="G133" s="244"/>
      <c r="H133"/>
    </row>
    <row r="134" spans="1:8" ht="15.75" thickBot="1" x14ac:dyDescent="0.3">
      <c r="A134" s="173" t="s">
        <v>71</v>
      </c>
      <c r="B134" s="174"/>
      <c r="C134" s="174"/>
      <c r="D134" s="174"/>
      <c r="E134" s="471"/>
      <c r="F134" s="176"/>
      <c r="G134" s="245"/>
      <c r="H134"/>
    </row>
    <row r="135" spans="1:8" ht="15.75" thickBot="1" x14ac:dyDescent="0.3"/>
    <row r="136" spans="1:8" x14ac:dyDescent="0.25">
      <c r="A136" s="84" t="str">
        <f>P_2!B65</f>
        <v>rPSA 4</v>
      </c>
      <c r="B136" s="99" t="s">
        <v>69</v>
      </c>
      <c r="C136" s="374" t="s">
        <v>70</v>
      </c>
      <c r="D136" s="100" t="s">
        <v>78</v>
      </c>
      <c r="E136" s="100" t="s">
        <v>80</v>
      </c>
      <c r="F136" s="100" t="s">
        <v>73</v>
      </c>
      <c r="G136" s="100" t="s">
        <v>2</v>
      </c>
      <c r="H136" t="s">
        <v>2</v>
      </c>
    </row>
    <row r="137" spans="1:8" x14ac:dyDescent="0.25">
      <c r="A137" s="58" t="str">
        <f>N_2!B84</f>
        <v>Erzeugungsauslagen</v>
      </c>
      <c r="B137" s="80">
        <f>SUM(B138:B178)</f>
        <v>0</v>
      </c>
      <c r="C137" s="80">
        <f>SUM(C138:C178)</f>
        <v>0</v>
      </c>
      <c r="D137" s="90">
        <f>SUM(D139:D178)</f>
        <v>0</v>
      </c>
      <c r="E137" s="13">
        <f>SUM(E139:E178)</f>
        <v>0</v>
      </c>
      <c r="F137" s="139"/>
      <c r="G137" s="139"/>
      <c r="H137"/>
    </row>
    <row r="138" spans="1:8" x14ac:dyDescent="0.25">
      <c r="A138" s="51"/>
      <c r="B138" s="17"/>
      <c r="C138" s="90"/>
      <c r="D138" s="18"/>
      <c r="E138" s="469"/>
      <c r="F138" s="140"/>
      <c r="G138" s="140"/>
      <c r="H138"/>
    </row>
    <row r="139" spans="1:8" x14ac:dyDescent="0.25">
      <c r="A139" s="171" t="s">
        <v>71</v>
      </c>
      <c r="B139" s="92">
        <v>0</v>
      </c>
      <c r="C139" s="92">
        <v>0</v>
      </c>
      <c r="D139" s="92"/>
      <c r="E139" s="470"/>
      <c r="F139" s="176"/>
      <c r="G139" s="244"/>
      <c r="H139"/>
    </row>
    <row r="140" spans="1:8" x14ac:dyDescent="0.25">
      <c r="A140" s="171" t="s">
        <v>71</v>
      </c>
      <c r="B140" s="92"/>
      <c r="C140" s="92"/>
      <c r="D140" s="92"/>
      <c r="E140" s="470"/>
      <c r="F140" s="176"/>
      <c r="G140" s="244"/>
      <c r="H140"/>
    </row>
    <row r="141" spans="1:8" x14ac:dyDescent="0.25">
      <c r="A141" s="171" t="s">
        <v>71</v>
      </c>
      <c r="B141" s="92"/>
      <c r="C141" s="92"/>
      <c r="D141" s="92"/>
      <c r="E141" s="470"/>
      <c r="F141" s="176"/>
      <c r="G141" s="244"/>
      <c r="H141"/>
    </row>
    <row r="142" spans="1:8" x14ac:dyDescent="0.25">
      <c r="A142" s="171" t="s">
        <v>71</v>
      </c>
      <c r="B142" s="92"/>
      <c r="C142" s="92"/>
      <c r="D142" s="92"/>
      <c r="E142" s="470"/>
      <c r="F142" s="176"/>
      <c r="G142" s="244"/>
      <c r="H142"/>
    </row>
    <row r="143" spans="1:8" x14ac:dyDescent="0.25">
      <c r="A143" s="171" t="s">
        <v>71</v>
      </c>
      <c r="B143" s="92"/>
      <c r="C143" s="92"/>
      <c r="D143" s="92"/>
      <c r="E143" s="470"/>
      <c r="F143" s="176"/>
      <c r="G143" s="244"/>
      <c r="H143"/>
    </row>
    <row r="144" spans="1:8" x14ac:dyDescent="0.25">
      <c r="A144" s="171" t="s">
        <v>71</v>
      </c>
      <c r="B144" s="92"/>
      <c r="C144" s="92"/>
      <c r="D144" s="92"/>
      <c r="E144" s="470"/>
      <c r="F144" s="176"/>
      <c r="G144" s="244"/>
      <c r="H144"/>
    </row>
    <row r="145" spans="1:8" x14ac:dyDescent="0.25">
      <c r="A145" s="171" t="s">
        <v>71</v>
      </c>
      <c r="B145" s="92"/>
      <c r="C145" s="92"/>
      <c r="D145" s="92"/>
      <c r="E145" s="470"/>
      <c r="F145" s="176"/>
      <c r="G145" s="244"/>
      <c r="H145"/>
    </row>
    <row r="146" spans="1:8" x14ac:dyDescent="0.25">
      <c r="A146" s="171" t="s">
        <v>71</v>
      </c>
      <c r="B146" s="92"/>
      <c r="C146" s="92"/>
      <c r="D146" s="92"/>
      <c r="E146" s="470"/>
      <c r="F146" s="176"/>
      <c r="G146" s="244"/>
      <c r="H146"/>
    </row>
    <row r="147" spans="1:8" x14ac:dyDescent="0.25">
      <c r="A147" s="171" t="s">
        <v>71</v>
      </c>
      <c r="B147" s="92"/>
      <c r="C147" s="92"/>
      <c r="D147" s="92"/>
      <c r="E147" s="470"/>
      <c r="F147" s="176"/>
      <c r="G147" s="244"/>
      <c r="H147"/>
    </row>
    <row r="148" spans="1:8" x14ac:dyDescent="0.25">
      <c r="A148" s="171" t="s">
        <v>71</v>
      </c>
      <c r="B148" s="92"/>
      <c r="C148" s="92"/>
      <c r="D148" s="92"/>
      <c r="E148" s="470"/>
      <c r="F148" s="176"/>
      <c r="G148" s="244"/>
      <c r="H148"/>
    </row>
    <row r="149" spans="1:8" x14ac:dyDescent="0.25">
      <c r="A149" s="171" t="s">
        <v>71</v>
      </c>
      <c r="B149" s="92"/>
      <c r="C149" s="92"/>
      <c r="D149" s="92"/>
      <c r="E149" s="470"/>
      <c r="F149" s="176"/>
      <c r="G149" s="244"/>
      <c r="H149"/>
    </row>
    <row r="150" spans="1:8" x14ac:dyDescent="0.25">
      <c r="A150" s="171" t="s">
        <v>71</v>
      </c>
      <c r="B150" s="92"/>
      <c r="C150" s="92"/>
      <c r="D150" s="92"/>
      <c r="E150" s="470"/>
      <c r="F150" s="176"/>
      <c r="G150" s="244"/>
      <c r="H150"/>
    </row>
    <row r="151" spans="1:8" x14ac:dyDescent="0.25">
      <c r="A151" s="171" t="s">
        <v>71</v>
      </c>
      <c r="B151" s="92"/>
      <c r="C151" s="92"/>
      <c r="D151" s="92"/>
      <c r="E151" s="470"/>
      <c r="F151" s="176"/>
      <c r="G151" s="244"/>
      <c r="H151"/>
    </row>
    <row r="152" spans="1:8" x14ac:dyDescent="0.25">
      <c r="A152" s="171" t="s">
        <v>71</v>
      </c>
      <c r="B152" s="92"/>
      <c r="C152" s="92"/>
      <c r="D152" s="92"/>
      <c r="E152" s="470"/>
      <c r="F152" s="176"/>
      <c r="G152" s="244"/>
      <c r="H152"/>
    </row>
    <row r="153" spans="1:8" x14ac:dyDescent="0.25">
      <c r="A153" s="171" t="s">
        <v>71</v>
      </c>
      <c r="B153" s="92"/>
      <c r="C153" s="92"/>
      <c r="D153" s="92"/>
      <c r="E153" s="470"/>
      <c r="F153" s="176"/>
      <c r="G153" s="244"/>
      <c r="H153"/>
    </row>
    <row r="154" spans="1:8" x14ac:dyDescent="0.25">
      <c r="A154" s="171" t="s">
        <v>71</v>
      </c>
      <c r="B154" s="92"/>
      <c r="C154" s="92"/>
      <c r="D154" s="92"/>
      <c r="E154" s="470"/>
      <c r="F154" s="176"/>
      <c r="G154" s="244"/>
      <c r="H154"/>
    </row>
    <row r="155" spans="1:8" x14ac:dyDescent="0.25">
      <c r="A155" s="171" t="s">
        <v>71</v>
      </c>
      <c r="B155" s="92"/>
      <c r="C155" s="92"/>
      <c r="D155" s="92"/>
      <c r="E155" s="470"/>
      <c r="F155" s="176"/>
      <c r="G155" s="244"/>
      <c r="H155"/>
    </row>
    <row r="156" spans="1:8" x14ac:dyDescent="0.25">
      <c r="A156" s="171" t="s">
        <v>71</v>
      </c>
      <c r="B156" s="92"/>
      <c r="C156" s="92"/>
      <c r="D156" s="92"/>
      <c r="E156" s="470"/>
      <c r="F156" s="176"/>
      <c r="G156" s="244"/>
      <c r="H156"/>
    </row>
    <row r="157" spans="1:8" x14ac:dyDescent="0.25">
      <c r="A157" s="171" t="s">
        <v>71</v>
      </c>
      <c r="B157" s="92"/>
      <c r="C157" s="92"/>
      <c r="D157" s="92"/>
      <c r="E157" s="470"/>
      <c r="F157" s="176"/>
      <c r="G157" s="244"/>
      <c r="H157"/>
    </row>
    <row r="158" spans="1:8" x14ac:dyDescent="0.25">
      <c r="A158" s="171" t="s">
        <v>71</v>
      </c>
      <c r="B158" s="92"/>
      <c r="C158" s="92"/>
      <c r="D158" s="92"/>
      <c r="E158" s="470"/>
      <c r="F158" s="176"/>
      <c r="G158" s="244"/>
      <c r="H158"/>
    </row>
    <row r="159" spans="1:8" x14ac:dyDescent="0.25">
      <c r="A159" s="171" t="s">
        <v>71</v>
      </c>
      <c r="B159" s="92"/>
      <c r="C159" s="92"/>
      <c r="D159" s="92"/>
      <c r="E159" s="470"/>
      <c r="F159" s="176"/>
      <c r="G159" s="244"/>
      <c r="H159"/>
    </row>
    <row r="160" spans="1:8" x14ac:dyDescent="0.25">
      <c r="A160" s="171" t="s">
        <v>71</v>
      </c>
      <c r="B160" s="92"/>
      <c r="C160" s="92"/>
      <c r="D160" s="92"/>
      <c r="E160" s="470"/>
      <c r="F160" s="176"/>
      <c r="G160" s="244"/>
      <c r="H160"/>
    </row>
    <row r="161" spans="1:8" x14ac:dyDescent="0.25">
      <c r="A161" s="171" t="s">
        <v>71</v>
      </c>
      <c r="B161" s="92"/>
      <c r="C161" s="92"/>
      <c r="D161" s="92"/>
      <c r="E161" s="470"/>
      <c r="F161" s="176"/>
      <c r="G161" s="244"/>
      <c r="H161"/>
    </row>
    <row r="162" spans="1:8" x14ac:dyDescent="0.25">
      <c r="A162" s="171" t="s">
        <v>71</v>
      </c>
      <c r="B162" s="92"/>
      <c r="C162" s="92"/>
      <c r="D162" s="92"/>
      <c r="E162" s="470"/>
      <c r="F162" s="176"/>
      <c r="G162" s="244"/>
      <c r="H162"/>
    </row>
    <row r="163" spans="1:8" x14ac:dyDescent="0.25">
      <c r="A163" s="171" t="s">
        <v>71</v>
      </c>
      <c r="B163" s="92"/>
      <c r="C163" s="92"/>
      <c r="D163" s="92"/>
      <c r="E163" s="470"/>
      <c r="F163" s="176"/>
      <c r="G163" s="244"/>
      <c r="H163"/>
    </row>
    <row r="164" spans="1:8" x14ac:dyDescent="0.25">
      <c r="A164" s="171" t="s">
        <v>71</v>
      </c>
      <c r="B164" s="92"/>
      <c r="C164" s="92"/>
      <c r="D164" s="92"/>
      <c r="E164" s="470"/>
      <c r="F164" s="176"/>
      <c r="G164" s="244"/>
      <c r="H164"/>
    </row>
    <row r="165" spans="1:8" x14ac:dyDescent="0.25">
      <c r="A165" s="171" t="s">
        <v>71</v>
      </c>
      <c r="B165" s="92"/>
      <c r="C165" s="92"/>
      <c r="D165" s="92"/>
      <c r="E165" s="470"/>
      <c r="F165" s="176"/>
      <c r="G165" s="244"/>
      <c r="H165"/>
    </row>
    <row r="166" spans="1:8" x14ac:dyDescent="0.25">
      <c r="A166" s="171" t="s">
        <v>71</v>
      </c>
      <c r="B166" s="92"/>
      <c r="C166" s="92"/>
      <c r="D166" s="92"/>
      <c r="E166" s="470"/>
      <c r="F166" s="176"/>
      <c r="G166" s="244"/>
      <c r="H166"/>
    </row>
    <row r="167" spans="1:8" x14ac:dyDescent="0.25">
      <c r="A167" s="171" t="s">
        <v>71</v>
      </c>
      <c r="B167" s="92"/>
      <c r="C167" s="92"/>
      <c r="D167" s="92"/>
      <c r="E167" s="470"/>
      <c r="F167" s="176"/>
      <c r="G167" s="244"/>
      <c r="H167"/>
    </row>
    <row r="168" spans="1:8" x14ac:dyDescent="0.25">
      <c r="A168" s="171" t="s">
        <v>71</v>
      </c>
      <c r="B168" s="92"/>
      <c r="C168" s="92"/>
      <c r="D168" s="92"/>
      <c r="E168" s="470"/>
      <c r="F168" s="176"/>
      <c r="G168" s="244"/>
      <c r="H168"/>
    </row>
    <row r="169" spans="1:8" x14ac:dyDescent="0.25">
      <c r="A169" s="171" t="s">
        <v>71</v>
      </c>
      <c r="B169" s="92"/>
      <c r="C169" s="92"/>
      <c r="D169" s="92"/>
      <c r="E169" s="470"/>
      <c r="F169" s="176"/>
      <c r="G169" s="244"/>
      <c r="H169"/>
    </row>
    <row r="170" spans="1:8" x14ac:dyDescent="0.25">
      <c r="A170" s="171" t="s">
        <v>71</v>
      </c>
      <c r="B170" s="92"/>
      <c r="C170" s="92"/>
      <c r="D170" s="92"/>
      <c r="E170" s="470"/>
      <c r="F170" s="176"/>
      <c r="G170" s="244"/>
      <c r="H170"/>
    </row>
    <row r="171" spans="1:8" x14ac:dyDescent="0.25">
      <c r="A171" s="171" t="s">
        <v>71</v>
      </c>
      <c r="B171" s="92"/>
      <c r="C171" s="92"/>
      <c r="D171" s="92"/>
      <c r="E171" s="470"/>
      <c r="F171" s="176"/>
      <c r="G171" s="244"/>
      <c r="H171"/>
    </row>
    <row r="172" spans="1:8" x14ac:dyDescent="0.25">
      <c r="A172" s="171" t="s">
        <v>71</v>
      </c>
      <c r="B172" s="92"/>
      <c r="C172" s="92"/>
      <c r="D172" s="92"/>
      <c r="E172" s="470"/>
      <c r="F172" s="176"/>
      <c r="G172" s="244"/>
      <c r="H172"/>
    </row>
    <row r="173" spans="1:8" x14ac:dyDescent="0.25">
      <c r="A173" s="171" t="s">
        <v>71</v>
      </c>
      <c r="B173" s="92"/>
      <c r="C173" s="92"/>
      <c r="D173" s="92"/>
      <c r="E173" s="470"/>
      <c r="F173" s="176"/>
      <c r="G173" s="244"/>
      <c r="H173"/>
    </row>
    <row r="174" spans="1:8" x14ac:dyDescent="0.25">
      <c r="A174" s="171" t="s">
        <v>71</v>
      </c>
      <c r="B174" s="92"/>
      <c r="C174" s="92"/>
      <c r="D174" s="92"/>
      <c r="E174" s="470"/>
      <c r="F174" s="176"/>
      <c r="G174" s="244"/>
      <c r="H174"/>
    </row>
    <row r="175" spans="1:8" x14ac:dyDescent="0.25">
      <c r="A175" s="171" t="s">
        <v>71</v>
      </c>
      <c r="B175" s="92"/>
      <c r="C175" s="92"/>
      <c r="D175" s="92"/>
      <c r="E175" s="470"/>
      <c r="F175" s="176"/>
      <c r="G175" s="244"/>
      <c r="H175"/>
    </row>
    <row r="176" spans="1:8" x14ac:dyDescent="0.25">
      <c r="A176" s="171" t="s">
        <v>71</v>
      </c>
      <c r="B176" s="92"/>
      <c r="C176" s="92"/>
      <c r="D176" s="92"/>
      <c r="E176" s="470"/>
      <c r="F176" s="176"/>
      <c r="G176" s="244"/>
      <c r="H176"/>
    </row>
    <row r="177" spans="1:8" x14ac:dyDescent="0.25">
      <c r="A177" s="171" t="s">
        <v>71</v>
      </c>
      <c r="B177" s="92"/>
      <c r="C177" s="92"/>
      <c r="D177" s="92"/>
      <c r="E177" s="470"/>
      <c r="F177" s="176"/>
      <c r="G177" s="244"/>
      <c r="H177"/>
    </row>
    <row r="178" spans="1:8" ht="15.75" thickBot="1" x14ac:dyDescent="0.3">
      <c r="A178" s="173" t="s">
        <v>71</v>
      </c>
      <c r="B178" s="174"/>
      <c r="C178" s="174"/>
      <c r="D178" s="174"/>
      <c r="E178" s="471"/>
      <c r="F178" s="176"/>
      <c r="G178" s="245"/>
      <c r="H178"/>
    </row>
    <row r="179" spans="1:8" ht="15.75" thickBot="1" x14ac:dyDescent="0.3"/>
    <row r="180" spans="1:8" x14ac:dyDescent="0.25">
      <c r="A180" s="84" t="str">
        <f>P_2!B82</f>
        <v>rPSA 5</v>
      </c>
      <c r="B180" s="99" t="s">
        <v>69</v>
      </c>
      <c r="C180" s="374" t="s">
        <v>70</v>
      </c>
      <c r="D180" s="100" t="s">
        <v>78</v>
      </c>
      <c r="E180" s="100" t="s">
        <v>80</v>
      </c>
      <c r="F180" s="100" t="s">
        <v>73</v>
      </c>
      <c r="G180" s="100" t="s">
        <v>2</v>
      </c>
      <c r="H180" t="s">
        <v>2</v>
      </c>
    </row>
    <row r="181" spans="1:8" x14ac:dyDescent="0.25">
      <c r="A181" s="58" t="str">
        <f>N_2!B102</f>
        <v>Erzeugungsauslagen</v>
      </c>
      <c r="B181" s="80">
        <f>SUM(B182:B222)</f>
        <v>0</v>
      </c>
      <c r="C181" s="80">
        <f>SUM(C182:C222)</f>
        <v>0</v>
      </c>
      <c r="D181" s="90">
        <f>SUM(D183:D222)</f>
        <v>0</v>
      </c>
      <c r="E181" s="13">
        <f>SUM(E183:E222)</f>
        <v>0</v>
      </c>
      <c r="F181" s="139"/>
      <c r="G181" s="139"/>
      <c r="H181"/>
    </row>
    <row r="182" spans="1:8" x14ac:dyDescent="0.25">
      <c r="A182" s="51"/>
      <c r="B182" s="17"/>
      <c r="C182" s="90"/>
      <c r="D182" s="18"/>
      <c r="E182" s="469"/>
      <c r="F182" s="140"/>
      <c r="G182" s="140"/>
      <c r="H182"/>
    </row>
    <row r="183" spans="1:8" x14ac:dyDescent="0.25">
      <c r="A183" s="171" t="s">
        <v>71</v>
      </c>
      <c r="B183" s="92">
        <v>0</v>
      </c>
      <c r="C183" s="92">
        <v>0</v>
      </c>
      <c r="D183" s="92"/>
      <c r="E183" s="470"/>
      <c r="F183" s="176"/>
      <c r="G183" s="244"/>
      <c r="H183"/>
    </row>
    <row r="184" spans="1:8" x14ac:dyDescent="0.25">
      <c r="A184" s="171" t="s">
        <v>71</v>
      </c>
      <c r="B184" s="92"/>
      <c r="C184" s="559"/>
      <c r="D184" s="92"/>
      <c r="E184" s="470"/>
      <c r="F184" s="176"/>
      <c r="G184" s="244"/>
      <c r="H184"/>
    </row>
    <row r="185" spans="1:8" x14ac:dyDescent="0.25">
      <c r="A185" s="171" t="s">
        <v>71</v>
      </c>
      <c r="B185" s="92"/>
      <c r="C185" s="92"/>
      <c r="D185" s="92"/>
      <c r="E185" s="470"/>
      <c r="F185" s="176"/>
      <c r="G185" s="244"/>
      <c r="H185"/>
    </row>
    <row r="186" spans="1:8" x14ac:dyDescent="0.25">
      <c r="A186" s="171" t="s">
        <v>71</v>
      </c>
      <c r="B186" s="92"/>
      <c r="C186" s="92"/>
      <c r="D186" s="92"/>
      <c r="E186" s="470"/>
      <c r="F186" s="176"/>
      <c r="G186" s="244"/>
      <c r="H186"/>
    </row>
    <row r="187" spans="1:8" x14ac:dyDescent="0.25">
      <c r="A187" s="171" t="s">
        <v>71</v>
      </c>
      <c r="B187" s="92"/>
      <c r="C187" s="92"/>
      <c r="D187" s="92"/>
      <c r="E187" s="470"/>
      <c r="F187" s="176"/>
      <c r="G187" s="244"/>
      <c r="H187"/>
    </row>
    <row r="188" spans="1:8" x14ac:dyDescent="0.25">
      <c r="A188" s="171" t="s">
        <v>71</v>
      </c>
      <c r="B188" s="92"/>
      <c r="C188" s="92"/>
      <c r="D188" s="92"/>
      <c r="E188" s="470"/>
      <c r="F188" s="176"/>
      <c r="G188" s="244"/>
      <c r="H188"/>
    </row>
    <row r="189" spans="1:8" x14ac:dyDescent="0.25">
      <c r="A189" s="171" t="s">
        <v>71</v>
      </c>
      <c r="B189" s="92"/>
      <c r="C189" s="92"/>
      <c r="D189" s="92"/>
      <c r="E189" s="470"/>
      <c r="F189" s="176"/>
      <c r="G189" s="244"/>
      <c r="H189"/>
    </row>
    <row r="190" spans="1:8" x14ac:dyDescent="0.25">
      <c r="A190" s="171" t="s">
        <v>71</v>
      </c>
      <c r="B190" s="92"/>
      <c r="C190" s="92"/>
      <c r="D190" s="92"/>
      <c r="E190" s="470"/>
      <c r="F190" s="176"/>
      <c r="G190" s="244"/>
      <c r="H190"/>
    </row>
    <row r="191" spans="1:8" x14ac:dyDescent="0.25">
      <c r="A191" s="171" t="s">
        <v>71</v>
      </c>
      <c r="B191" s="92"/>
      <c r="C191" s="92"/>
      <c r="D191" s="92"/>
      <c r="E191" s="470"/>
      <c r="F191" s="176"/>
      <c r="G191" s="244"/>
      <c r="H191"/>
    </row>
    <row r="192" spans="1:8" x14ac:dyDescent="0.25">
      <c r="A192" s="171" t="s">
        <v>71</v>
      </c>
      <c r="B192" s="92"/>
      <c r="C192" s="92"/>
      <c r="D192" s="92"/>
      <c r="E192" s="470"/>
      <c r="F192" s="176"/>
      <c r="G192" s="244"/>
      <c r="H192"/>
    </row>
    <row r="193" spans="1:8" x14ac:dyDescent="0.25">
      <c r="A193" s="171" t="s">
        <v>71</v>
      </c>
      <c r="B193" s="92"/>
      <c r="C193" s="92"/>
      <c r="D193" s="92"/>
      <c r="E193" s="470"/>
      <c r="F193" s="176"/>
      <c r="G193" s="244"/>
      <c r="H193"/>
    </row>
    <row r="194" spans="1:8" x14ac:dyDescent="0.25">
      <c r="A194" s="171" t="s">
        <v>71</v>
      </c>
      <c r="B194" s="92"/>
      <c r="C194" s="92"/>
      <c r="D194" s="92"/>
      <c r="E194" s="470"/>
      <c r="F194" s="176"/>
      <c r="G194" s="244"/>
      <c r="H194"/>
    </row>
    <row r="195" spans="1:8" x14ac:dyDescent="0.25">
      <c r="A195" s="171" t="s">
        <v>71</v>
      </c>
      <c r="B195" s="92"/>
      <c r="C195" s="92"/>
      <c r="D195" s="92"/>
      <c r="E195" s="470"/>
      <c r="F195" s="176"/>
      <c r="G195" s="244"/>
      <c r="H195"/>
    </row>
    <row r="196" spans="1:8" x14ac:dyDescent="0.25">
      <c r="A196" s="171" t="s">
        <v>71</v>
      </c>
      <c r="B196" s="92"/>
      <c r="C196" s="92"/>
      <c r="D196" s="92"/>
      <c r="E196" s="470"/>
      <c r="F196" s="176"/>
      <c r="G196" s="244"/>
      <c r="H196"/>
    </row>
    <row r="197" spans="1:8" x14ac:dyDescent="0.25">
      <c r="A197" s="171" t="s">
        <v>71</v>
      </c>
      <c r="B197" s="92"/>
      <c r="C197" s="92"/>
      <c r="D197" s="92"/>
      <c r="E197" s="470"/>
      <c r="F197" s="176"/>
      <c r="G197" s="244"/>
      <c r="H197"/>
    </row>
    <row r="198" spans="1:8" x14ac:dyDescent="0.25">
      <c r="A198" s="171" t="s">
        <v>71</v>
      </c>
      <c r="B198" s="92"/>
      <c r="C198" s="92"/>
      <c r="D198" s="92"/>
      <c r="E198" s="470"/>
      <c r="F198" s="176"/>
      <c r="G198" s="244"/>
      <c r="H198"/>
    </row>
    <row r="199" spans="1:8" x14ac:dyDescent="0.25">
      <c r="A199" s="171" t="s">
        <v>71</v>
      </c>
      <c r="B199" s="92"/>
      <c r="C199" s="92"/>
      <c r="D199" s="92"/>
      <c r="E199" s="470"/>
      <c r="F199" s="176"/>
      <c r="G199" s="244"/>
      <c r="H199"/>
    </row>
    <row r="200" spans="1:8" x14ac:dyDescent="0.25">
      <c r="A200" s="171" t="s">
        <v>71</v>
      </c>
      <c r="B200" s="92"/>
      <c r="C200" s="92"/>
      <c r="D200" s="92"/>
      <c r="E200" s="470"/>
      <c r="F200" s="176"/>
      <c r="G200" s="244"/>
      <c r="H200"/>
    </row>
    <row r="201" spans="1:8" x14ac:dyDescent="0.25">
      <c r="A201" s="171" t="s">
        <v>71</v>
      </c>
      <c r="B201" s="92"/>
      <c r="C201" s="92"/>
      <c r="D201" s="92"/>
      <c r="E201" s="470"/>
      <c r="F201" s="176"/>
      <c r="G201" s="244"/>
      <c r="H201"/>
    </row>
    <row r="202" spans="1:8" x14ac:dyDescent="0.25">
      <c r="A202" s="171" t="s">
        <v>71</v>
      </c>
      <c r="B202" s="92"/>
      <c r="C202" s="92"/>
      <c r="D202" s="92"/>
      <c r="E202" s="470"/>
      <c r="F202" s="176"/>
      <c r="G202" s="244"/>
      <c r="H202"/>
    </row>
    <row r="203" spans="1:8" x14ac:dyDescent="0.25">
      <c r="A203" s="171" t="s">
        <v>71</v>
      </c>
      <c r="B203" s="92"/>
      <c r="C203" s="92"/>
      <c r="D203" s="92"/>
      <c r="E203" s="470"/>
      <c r="F203" s="176"/>
      <c r="G203" s="244"/>
      <c r="H203"/>
    </row>
    <row r="204" spans="1:8" x14ac:dyDescent="0.25">
      <c r="A204" s="171" t="s">
        <v>71</v>
      </c>
      <c r="B204" s="92"/>
      <c r="C204" s="92"/>
      <c r="D204" s="92"/>
      <c r="E204" s="470"/>
      <c r="F204" s="176"/>
      <c r="G204" s="244"/>
      <c r="H204"/>
    </row>
    <row r="205" spans="1:8" x14ac:dyDescent="0.25">
      <c r="A205" s="171" t="s">
        <v>71</v>
      </c>
      <c r="B205" s="92"/>
      <c r="C205" s="92"/>
      <c r="D205" s="92"/>
      <c r="E205" s="470"/>
      <c r="F205" s="176"/>
      <c r="G205" s="244"/>
      <c r="H205"/>
    </row>
    <row r="206" spans="1:8" x14ac:dyDescent="0.25">
      <c r="A206" s="171" t="s">
        <v>71</v>
      </c>
      <c r="B206" s="92"/>
      <c r="C206" s="92"/>
      <c r="D206" s="92"/>
      <c r="E206" s="470"/>
      <c r="F206" s="176"/>
      <c r="G206" s="244"/>
      <c r="H206"/>
    </row>
    <row r="207" spans="1:8" x14ac:dyDescent="0.25">
      <c r="A207" s="171" t="s">
        <v>71</v>
      </c>
      <c r="B207" s="92"/>
      <c r="C207" s="92"/>
      <c r="D207" s="92"/>
      <c r="E207" s="470"/>
      <c r="F207" s="176"/>
      <c r="G207" s="244"/>
      <c r="H207"/>
    </row>
    <row r="208" spans="1:8" x14ac:dyDescent="0.25">
      <c r="A208" s="171" t="s">
        <v>71</v>
      </c>
      <c r="B208" s="92"/>
      <c r="C208" s="92"/>
      <c r="D208" s="92"/>
      <c r="E208" s="470"/>
      <c r="F208" s="176"/>
      <c r="G208" s="244"/>
      <c r="H208"/>
    </row>
    <row r="209" spans="1:8" x14ac:dyDescent="0.25">
      <c r="A209" s="171" t="s">
        <v>71</v>
      </c>
      <c r="B209" s="92"/>
      <c r="C209" s="92"/>
      <c r="D209" s="92"/>
      <c r="E209" s="470"/>
      <c r="F209" s="176"/>
      <c r="G209" s="244"/>
      <c r="H209"/>
    </row>
    <row r="210" spans="1:8" x14ac:dyDescent="0.25">
      <c r="A210" s="171" t="s">
        <v>71</v>
      </c>
      <c r="B210" s="92"/>
      <c r="C210" s="92"/>
      <c r="D210" s="92"/>
      <c r="E210" s="470"/>
      <c r="F210" s="176"/>
      <c r="G210" s="244"/>
      <c r="H210"/>
    </row>
    <row r="211" spans="1:8" x14ac:dyDescent="0.25">
      <c r="A211" s="171" t="s">
        <v>71</v>
      </c>
      <c r="B211" s="92"/>
      <c r="C211" s="92"/>
      <c r="D211" s="92"/>
      <c r="E211" s="470"/>
      <c r="F211" s="176"/>
      <c r="G211" s="244"/>
      <c r="H211"/>
    </row>
    <row r="212" spans="1:8" x14ac:dyDescent="0.25">
      <c r="A212" s="171" t="s">
        <v>71</v>
      </c>
      <c r="B212" s="92"/>
      <c r="C212" s="92"/>
      <c r="D212" s="92"/>
      <c r="E212" s="470"/>
      <c r="F212" s="176"/>
      <c r="G212" s="244"/>
      <c r="H212"/>
    </row>
    <row r="213" spans="1:8" x14ac:dyDescent="0.25">
      <c r="A213" s="171" t="s">
        <v>71</v>
      </c>
      <c r="B213" s="92"/>
      <c r="C213" s="92"/>
      <c r="D213" s="92"/>
      <c r="E213" s="470"/>
      <c r="F213" s="176"/>
      <c r="G213" s="244"/>
      <c r="H213"/>
    </row>
    <row r="214" spans="1:8" x14ac:dyDescent="0.25">
      <c r="A214" s="171" t="s">
        <v>71</v>
      </c>
      <c r="B214" s="92"/>
      <c r="C214" s="92"/>
      <c r="D214" s="92"/>
      <c r="E214" s="470"/>
      <c r="F214" s="176"/>
      <c r="G214" s="244"/>
      <c r="H214"/>
    </row>
    <row r="215" spans="1:8" x14ac:dyDescent="0.25">
      <c r="A215" s="171" t="s">
        <v>71</v>
      </c>
      <c r="B215" s="92"/>
      <c r="C215" s="92"/>
      <c r="D215" s="92"/>
      <c r="E215" s="470"/>
      <c r="F215" s="176"/>
      <c r="G215" s="244"/>
      <c r="H215"/>
    </row>
    <row r="216" spans="1:8" x14ac:dyDescent="0.25">
      <c r="A216" s="171" t="s">
        <v>71</v>
      </c>
      <c r="B216" s="92"/>
      <c r="C216" s="92"/>
      <c r="D216" s="92"/>
      <c r="E216" s="470"/>
      <c r="F216" s="176"/>
      <c r="G216" s="244"/>
      <c r="H216"/>
    </row>
    <row r="217" spans="1:8" x14ac:dyDescent="0.25">
      <c r="A217" s="171" t="s">
        <v>71</v>
      </c>
      <c r="B217" s="92"/>
      <c r="C217" s="92"/>
      <c r="D217" s="92"/>
      <c r="E217" s="470"/>
      <c r="F217" s="176"/>
      <c r="G217" s="244"/>
      <c r="H217"/>
    </row>
    <row r="218" spans="1:8" x14ac:dyDescent="0.25">
      <c r="A218" s="171" t="s">
        <v>71</v>
      </c>
      <c r="B218" s="92"/>
      <c r="C218" s="92"/>
      <c r="D218" s="92"/>
      <c r="E218" s="470"/>
      <c r="F218" s="176"/>
      <c r="G218" s="244"/>
      <c r="H218"/>
    </row>
    <row r="219" spans="1:8" x14ac:dyDescent="0.25">
      <c r="A219" s="171" t="s">
        <v>71</v>
      </c>
      <c r="B219" s="92"/>
      <c r="C219" s="92"/>
      <c r="D219" s="92"/>
      <c r="E219" s="470"/>
      <c r="F219" s="176"/>
      <c r="G219" s="244"/>
      <c r="H219"/>
    </row>
    <row r="220" spans="1:8" x14ac:dyDescent="0.25">
      <c r="A220" s="171" t="s">
        <v>71</v>
      </c>
      <c r="B220" s="92"/>
      <c r="C220" s="92"/>
      <c r="D220" s="92"/>
      <c r="E220" s="470"/>
      <c r="F220" s="176"/>
      <c r="G220" s="244"/>
      <c r="H220"/>
    </row>
    <row r="221" spans="1:8" x14ac:dyDescent="0.25">
      <c r="A221" s="171" t="s">
        <v>71</v>
      </c>
      <c r="B221" s="92"/>
      <c r="C221" s="92"/>
      <c r="D221" s="92"/>
      <c r="E221" s="470"/>
      <c r="F221" s="176"/>
      <c r="G221" s="244"/>
      <c r="H221"/>
    </row>
    <row r="222" spans="1:8" ht="15.75" thickBot="1" x14ac:dyDescent="0.3">
      <c r="A222" s="173" t="s">
        <v>71</v>
      </c>
      <c r="B222" s="174"/>
      <c r="C222" s="174"/>
      <c r="D222" s="174"/>
      <c r="E222" s="471"/>
      <c r="F222" s="176"/>
      <c r="G222" s="245"/>
      <c r="H222"/>
    </row>
  </sheetData>
  <sheetProtection algorithmName="SHA-512" hashValue="umCSK5oFDnpa81EjeAHXu7LL7FdoaU3pC5jOJBhzaqsawwW9f5c+jbZ5A1ObVeyg3fb0vO4nt7Z4Hw0iPw0beQ==" saltValue="pJUituQ2gT8oIJv+4HXfQw==" spinCount="100000" sheet="1" selectLockedCells="1"/>
  <protectedRanges>
    <protectedRange sqref="B5:F5 B49:F49 B93:F93 B137:F137 B181:F181" name="Bereich2"/>
    <protectedRange sqref="A4:A6 A48:A50 A92:A94 A136:A138 A180:A182" name="Bereich2_1"/>
    <protectedRange sqref="A1" name="Bereich2_2"/>
  </protectedRanges>
  <dataValidations count="1">
    <dataValidation allowBlank="1" showInputMessage="1" sqref="E7:E46 E51:E90 E95:E134 E139:E178 E183:E222" xr:uid="{00000000-0002-0000-0900-000000000000}"/>
  </dataValidations>
  <pageMargins left="0.7" right="0.7" top="0.78740157499999996" bottom="0.78740157499999996" header="0.3" footer="0.3"/>
  <pageSetup paperSize="9" orientation="portrait"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1000000}">
          <x14:formula1>
            <xm:f>'+'!$C$13:$C$17</xm:f>
          </x14:formula1>
          <xm:sqref>F7:F46 F51:F90 F95:F134 F139:F178 F183:F222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1">
    <tabColor theme="2" tint="-9.9978637043366805E-2"/>
  </sheetPr>
  <dimension ref="A1:I223"/>
  <sheetViews>
    <sheetView zoomScale="90" zoomScaleNormal="90" workbookViewId="0">
      <pane ySplit="1" topLeftCell="A2" activePane="bottomLeft" state="frozen"/>
      <selection activeCell="A75" sqref="A75:G75"/>
      <selection pane="bottomLeft" activeCell="E184" sqref="E184"/>
    </sheetView>
  </sheetViews>
  <sheetFormatPr baseColWidth="10" defaultColWidth="11.42578125" defaultRowHeight="15" x14ac:dyDescent="0.25"/>
  <cols>
    <col min="1" max="1" width="57.85546875" style="1" bestFit="1" customWidth="1"/>
    <col min="2" max="3" width="13" style="1" customWidth="1"/>
    <col min="4" max="4" width="16.85546875" style="1" bestFit="1" customWidth="1"/>
    <col min="5" max="5" width="33.85546875" style="1" bestFit="1" customWidth="1"/>
    <col min="6" max="7" width="35.140625" style="1" bestFit="1" customWidth="1"/>
    <col min="8" max="8" width="35" style="1" bestFit="1" customWidth="1"/>
    <col min="9" max="9" width="25.5703125" style="1" customWidth="1"/>
    <col min="10" max="16384" width="11.42578125" style="1"/>
  </cols>
  <sheetData>
    <row r="1" spans="1:9" ht="23.25" x14ac:dyDescent="0.35">
      <c r="A1" s="286" t="s">
        <v>346</v>
      </c>
    </row>
    <row r="3" spans="1:9" s="292" customFormat="1" x14ac:dyDescent="0.25"/>
    <row r="4" spans="1:9" x14ac:dyDescent="0.25">
      <c r="A4" s="108" t="str">
        <f>P_2!B14</f>
        <v>rPSA 1</v>
      </c>
      <c r="B4" s="109" t="s">
        <v>41</v>
      </c>
      <c r="C4" s="109" t="s">
        <v>42</v>
      </c>
      <c r="D4" s="121" t="s">
        <v>72</v>
      </c>
      <c r="E4" s="122" t="s">
        <v>27</v>
      </c>
      <c r="F4" s="123" t="s">
        <v>77</v>
      </c>
      <c r="G4" s="124" t="s">
        <v>48</v>
      </c>
      <c r="H4" s="124" t="s">
        <v>46</v>
      </c>
      <c r="I4" s="125" t="s">
        <v>2</v>
      </c>
    </row>
    <row r="5" spans="1:9" x14ac:dyDescent="0.25">
      <c r="A5" s="110" t="str">
        <f>N_2!B28</f>
        <v>Herstellung der Betriebsbereitschaft</v>
      </c>
      <c r="B5" s="192"/>
      <c r="C5" s="193"/>
      <c r="D5" s="194"/>
      <c r="E5" s="195">
        <f>SUM(E7:E46)</f>
        <v>0</v>
      </c>
      <c r="F5" s="196">
        <f>SUM(F7:F46)</f>
        <v>0</v>
      </c>
      <c r="G5" s="197"/>
      <c r="H5" s="197"/>
      <c r="I5" s="198"/>
    </row>
    <row r="6" spans="1:9" x14ac:dyDescent="0.25">
      <c r="A6" s="111"/>
      <c r="B6" s="199"/>
      <c r="C6" s="193"/>
      <c r="D6" s="194"/>
      <c r="E6" s="194"/>
      <c r="F6" s="196"/>
      <c r="G6" s="197"/>
      <c r="H6" s="197"/>
      <c r="I6" s="198"/>
    </row>
    <row r="7" spans="1:9" x14ac:dyDescent="0.25">
      <c r="A7" s="112" t="s">
        <v>30</v>
      </c>
      <c r="B7" s="113"/>
      <c r="C7" s="113"/>
      <c r="D7" s="113"/>
      <c r="E7" s="114">
        <v>0</v>
      </c>
      <c r="F7" s="117"/>
      <c r="G7" s="119"/>
      <c r="H7" s="119"/>
      <c r="I7" s="126"/>
    </row>
    <row r="8" spans="1:9" x14ac:dyDescent="0.25">
      <c r="A8" s="112" t="s">
        <v>31</v>
      </c>
      <c r="B8" s="113"/>
      <c r="C8" s="113"/>
      <c r="D8" s="113"/>
      <c r="E8" s="114"/>
      <c r="F8" s="117"/>
      <c r="G8" s="119"/>
      <c r="H8" s="119"/>
      <c r="I8" s="126"/>
    </row>
    <row r="9" spans="1:9" x14ac:dyDescent="0.25">
      <c r="A9" s="112" t="s">
        <v>32</v>
      </c>
      <c r="B9" s="113"/>
      <c r="C9" s="113"/>
      <c r="D9" s="113"/>
      <c r="E9" s="114"/>
      <c r="F9" s="117"/>
      <c r="G9" s="119"/>
      <c r="H9" s="119"/>
      <c r="I9" s="126"/>
    </row>
    <row r="10" spans="1:9" x14ac:dyDescent="0.25">
      <c r="A10" s="112" t="s">
        <v>33</v>
      </c>
      <c r="B10" s="113"/>
      <c r="C10" s="113"/>
      <c r="D10" s="113"/>
      <c r="E10" s="114"/>
      <c r="F10" s="117"/>
      <c r="G10" s="119"/>
      <c r="H10" s="119"/>
      <c r="I10" s="126"/>
    </row>
    <row r="11" spans="1:9" x14ac:dyDescent="0.25">
      <c r="A11" s="112" t="s">
        <v>34</v>
      </c>
      <c r="B11" s="113"/>
      <c r="C11" s="113"/>
      <c r="D11" s="113"/>
      <c r="E11" s="114"/>
      <c r="F11" s="117"/>
      <c r="G11" s="119"/>
      <c r="H11" s="119"/>
      <c r="I11" s="126"/>
    </row>
    <row r="12" spans="1:9" x14ac:dyDescent="0.25">
      <c r="A12" s="112" t="s">
        <v>35</v>
      </c>
      <c r="B12" s="113"/>
      <c r="C12" s="113"/>
      <c r="D12" s="113"/>
      <c r="E12" s="114"/>
      <c r="F12" s="117"/>
      <c r="G12" s="119"/>
      <c r="H12" s="119"/>
      <c r="I12" s="126"/>
    </row>
    <row r="13" spans="1:9" x14ac:dyDescent="0.25">
      <c r="A13" s="112" t="s">
        <v>36</v>
      </c>
      <c r="B13" s="113"/>
      <c r="C13" s="113"/>
      <c r="D13" s="113"/>
      <c r="E13" s="114"/>
      <c r="F13" s="117"/>
      <c r="G13" s="119"/>
      <c r="H13" s="119"/>
      <c r="I13" s="126"/>
    </row>
    <row r="14" spans="1:9" x14ac:dyDescent="0.25">
      <c r="A14" s="112" t="s">
        <v>37</v>
      </c>
      <c r="B14" s="113"/>
      <c r="C14" s="113"/>
      <c r="D14" s="113"/>
      <c r="E14" s="114"/>
      <c r="F14" s="117"/>
      <c r="G14" s="119"/>
      <c r="H14" s="119"/>
      <c r="I14" s="126"/>
    </row>
    <row r="15" spans="1:9" x14ac:dyDescent="0.25">
      <c r="A15" s="112" t="s">
        <v>38</v>
      </c>
      <c r="B15" s="113"/>
      <c r="C15" s="113"/>
      <c r="D15" s="113"/>
      <c r="E15" s="114"/>
      <c r="F15" s="117"/>
      <c r="G15" s="119"/>
      <c r="H15" s="119"/>
      <c r="I15" s="126"/>
    </row>
    <row r="16" spans="1:9" x14ac:dyDescent="0.25">
      <c r="A16" s="112" t="s">
        <v>39</v>
      </c>
      <c r="B16" s="113"/>
      <c r="C16" s="113"/>
      <c r="D16" s="113"/>
      <c r="E16" s="114"/>
      <c r="F16" s="117"/>
      <c r="G16" s="119"/>
      <c r="H16" s="119"/>
      <c r="I16" s="126"/>
    </row>
    <row r="17" spans="1:9" x14ac:dyDescent="0.25">
      <c r="A17" s="112" t="s">
        <v>128</v>
      </c>
      <c r="B17" s="113"/>
      <c r="C17" s="113"/>
      <c r="D17" s="113"/>
      <c r="E17" s="114"/>
      <c r="F17" s="117"/>
      <c r="G17" s="119"/>
      <c r="H17" s="119"/>
      <c r="I17" s="126"/>
    </row>
    <row r="18" spans="1:9" x14ac:dyDescent="0.25">
      <c r="A18" s="112" t="s">
        <v>129</v>
      </c>
      <c r="B18" s="113"/>
      <c r="C18" s="113"/>
      <c r="D18" s="113"/>
      <c r="E18" s="114"/>
      <c r="F18" s="117"/>
      <c r="G18" s="119"/>
      <c r="H18" s="119"/>
      <c r="I18" s="126"/>
    </row>
    <row r="19" spans="1:9" x14ac:dyDescent="0.25">
      <c r="A19" s="112" t="s">
        <v>130</v>
      </c>
      <c r="B19" s="113"/>
      <c r="C19" s="113"/>
      <c r="D19" s="113"/>
      <c r="E19" s="114"/>
      <c r="F19" s="117"/>
      <c r="G19" s="119"/>
      <c r="H19" s="119"/>
      <c r="I19" s="126"/>
    </row>
    <row r="20" spans="1:9" x14ac:dyDescent="0.25">
      <c r="A20" s="112" t="s">
        <v>131</v>
      </c>
      <c r="B20" s="113"/>
      <c r="C20" s="113"/>
      <c r="D20" s="113"/>
      <c r="E20" s="114"/>
      <c r="F20" s="117"/>
      <c r="G20" s="119"/>
      <c r="H20" s="119"/>
      <c r="I20" s="126"/>
    </row>
    <row r="21" spans="1:9" x14ac:dyDescent="0.25">
      <c r="A21" s="112" t="s">
        <v>132</v>
      </c>
      <c r="B21" s="113"/>
      <c r="C21" s="113"/>
      <c r="D21" s="113"/>
      <c r="E21" s="114"/>
      <c r="F21" s="117"/>
      <c r="G21" s="119"/>
      <c r="H21" s="119"/>
      <c r="I21" s="126"/>
    </row>
    <row r="22" spans="1:9" x14ac:dyDescent="0.25">
      <c r="A22" s="112" t="s">
        <v>133</v>
      </c>
      <c r="B22" s="113"/>
      <c r="C22" s="113"/>
      <c r="D22" s="113"/>
      <c r="E22" s="114"/>
      <c r="F22" s="117"/>
      <c r="G22" s="119"/>
      <c r="H22" s="119"/>
      <c r="I22" s="126"/>
    </row>
    <row r="23" spans="1:9" x14ac:dyDescent="0.25">
      <c r="A23" s="112" t="s">
        <v>134</v>
      </c>
      <c r="B23" s="113"/>
      <c r="C23" s="113"/>
      <c r="D23" s="113"/>
      <c r="E23" s="114"/>
      <c r="F23" s="117"/>
      <c r="G23" s="119"/>
      <c r="H23" s="119"/>
      <c r="I23" s="126"/>
    </row>
    <row r="24" spans="1:9" x14ac:dyDescent="0.25">
      <c r="A24" s="112" t="s">
        <v>135</v>
      </c>
      <c r="B24" s="113"/>
      <c r="C24" s="113"/>
      <c r="D24" s="113"/>
      <c r="E24" s="114"/>
      <c r="F24" s="117"/>
      <c r="G24" s="119"/>
      <c r="H24" s="119"/>
      <c r="I24" s="126"/>
    </row>
    <row r="25" spans="1:9" x14ac:dyDescent="0.25">
      <c r="A25" s="112" t="s">
        <v>136</v>
      </c>
      <c r="B25" s="113"/>
      <c r="C25" s="113"/>
      <c r="D25" s="113"/>
      <c r="E25" s="114"/>
      <c r="F25" s="117"/>
      <c r="G25" s="119"/>
      <c r="H25" s="119"/>
      <c r="I25" s="126"/>
    </row>
    <row r="26" spans="1:9" x14ac:dyDescent="0.25">
      <c r="A26" s="112" t="s">
        <v>137</v>
      </c>
      <c r="B26" s="113"/>
      <c r="C26" s="113"/>
      <c r="D26" s="113"/>
      <c r="E26" s="114"/>
      <c r="F26" s="117"/>
      <c r="G26" s="119"/>
      <c r="H26" s="119"/>
      <c r="I26" s="126"/>
    </row>
    <row r="27" spans="1:9" x14ac:dyDescent="0.25">
      <c r="A27" s="112" t="s">
        <v>140</v>
      </c>
      <c r="B27" s="113"/>
      <c r="C27" s="113"/>
      <c r="D27" s="113"/>
      <c r="E27" s="114"/>
      <c r="F27" s="117"/>
      <c r="G27" s="119"/>
      <c r="H27" s="119"/>
      <c r="I27" s="126"/>
    </row>
    <row r="28" spans="1:9" x14ac:dyDescent="0.25">
      <c r="A28" s="112" t="s">
        <v>141</v>
      </c>
      <c r="B28" s="113"/>
      <c r="C28" s="113"/>
      <c r="D28" s="113"/>
      <c r="E28" s="114"/>
      <c r="F28" s="117"/>
      <c r="G28" s="119"/>
      <c r="H28" s="119"/>
      <c r="I28" s="126"/>
    </row>
    <row r="29" spans="1:9" x14ac:dyDescent="0.25">
      <c r="A29" s="112" t="s">
        <v>142</v>
      </c>
      <c r="B29" s="113"/>
      <c r="C29" s="113"/>
      <c r="D29" s="113"/>
      <c r="E29" s="114"/>
      <c r="F29" s="117"/>
      <c r="G29" s="119"/>
      <c r="H29" s="119"/>
      <c r="I29" s="126"/>
    </row>
    <row r="30" spans="1:9" x14ac:dyDescent="0.25">
      <c r="A30" s="112" t="s">
        <v>143</v>
      </c>
      <c r="B30" s="113"/>
      <c r="C30" s="113"/>
      <c r="D30" s="113"/>
      <c r="E30" s="114"/>
      <c r="F30" s="117"/>
      <c r="G30" s="119"/>
      <c r="H30" s="119"/>
      <c r="I30" s="126"/>
    </row>
    <row r="31" spans="1:9" x14ac:dyDescent="0.25">
      <c r="A31" s="112" t="s">
        <v>144</v>
      </c>
      <c r="B31" s="113"/>
      <c r="C31" s="113"/>
      <c r="D31" s="113"/>
      <c r="E31" s="114"/>
      <c r="F31" s="117"/>
      <c r="G31" s="119"/>
      <c r="H31" s="119"/>
      <c r="I31" s="126"/>
    </row>
    <row r="32" spans="1:9" x14ac:dyDescent="0.25">
      <c r="A32" s="112" t="s">
        <v>145</v>
      </c>
      <c r="B32" s="113"/>
      <c r="C32" s="113"/>
      <c r="D32" s="113"/>
      <c r="E32" s="114"/>
      <c r="F32" s="117"/>
      <c r="G32" s="119"/>
      <c r="H32" s="119"/>
      <c r="I32" s="126"/>
    </row>
    <row r="33" spans="1:9" x14ac:dyDescent="0.25">
      <c r="A33" s="112" t="s">
        <v>146</v>
      </c>
      <c r="B33" s="113"/>
      <c r="C33" s="113"/>
      <c r="D33" s="113"/>
      <c r="E33" s="114"/>
      <c r="F33" s="117"/>
      <c r="G33" s="119"/>
      <c r="H33" s="119"/>
      <c r="I33" s="126"/>
    </row>
    <row r="34" spans="1:9" x14ac:dyDescent="0.25">
      <c r="A34" s="112" t="s">
        <v>147</v>
      </c>
      <c r="B34" s="113"/>
      <c r="C34" s="113"/>
      <c r="D34" s="113"/>
      <c r="E34" s="114"/>
      <c r="F34" s="117"/>
      <c r="G34" s="119"/>
      <c r="H34" s="119"/>
      <c r="I34" s="126"/>
    </row>
    <row r="35" spans="1:9" x14ac:dyDescent="0.25">
      <c r="A35" s="112" t="s">
        <v>148</v>
      </c>
      <c r="B35" s="113"/>
      <c r="C35" s="113"/>
      <c r="D35" s="113"/>
      <c r="E35" s="114"/>
      <c r="F35" s="117"/>
      <c r="G35" s="119"/>
      <c r="H35" s="119"/>
      <c r="I35" s="126"/>
    </row>
    <row r="36" spans="1:9" x14ac:dyDescent="0.25">
      <c r="A36" s="112" t="s">
        <v>149</v>
      </c>
      <c r="B36" s="113"/>
      <c r="C36" s="113"/>
      <c r="D36" s="113"/>
      <c r="E36" s="114"/>
      <c r="F36" s="117"/>
      <c r="G36" s="119"/>
      <c r="H36" s="119"/>
      <c r="I36" s="126"/>
    </row>
    <row r="37" spans="1:9" x14ac:dyDescent="0.25">
      <c r="A37" s="112" t="s">
        <v>150</v>
      </c>
      <c r="B37" s="113"/>
      <c r="C37" s="113"/>
      <c r="D37" s="113"/>
      <c r="E37" s="114"/>
      <c r="F37" s="117"/>
      <c r="G37" s="119"/>
      <c r="H37" s="119"/>
      <c r="I37" s="126"/>
    </row>
    <row r="38" spans="1:9" x14ac:dyDescent="0.25">
      <c r="A38" s="112" t="s">
        <v>151</v>
      </c>
      <c r="B38" s="113"/>
      <c r="C38" s="113"/>
      <c r="D38" s="113"/>
      <c r="E38" s="114"/>
      <c r="F38" s="117"/>
      <c r="G38" s="119"/>
      <c r="H38" s="119"/>
      <c r="I38" s="126"/>
    </row>
    <row r="39" spans="1:9" x14ac:dyDescent="0.25">
      <c r="A39" s="112" t="s">
        <v>152</v>
      </c>
      <c r="B39" s="113"/>
      <c r="C39" s="113"/>
      <c r="D39" s="113"/>
      <c r="E39" s="114"/>
      <c r="F39" s="117"/>
      <c r="G39" s="119"/>
      <c r="H39" s="119"/>
      <c r="I39" s="126"/>
    </row>
    <row r="40" spans="1:9" x14ac:dyDescent="0.25">
      <c r="A40" s="112" t="s">
        <v>153</v>
      </c>
      <c r="B40" s="113"/>
      <c r="C40" s="113"/>
      <c r="D40" s="113"/>
      <c r="E40" s="114"/>
      <c r="F40" s="117"/>
      <c r="G40" s="119"/>
      <c r="H40" s="119"/>
      <c r="I40" s="126"/>
    </row>
    <row r="41" spans="1:9" x14ac:dyDescent="0.25">
      <c r="A41" s="112" t="s">
        <v>154</v>
      </c>
      <c r="B41" s="113"/>
      <c r="C41" s="113"/>
      <c r="D41" s="113"/>
      <c r="E41" s="114"/>
      <c r="F41" s="117"/>
      <c r="G41" s="119"/>
      <c r="H41" s="119"/>
      <c r="I41" s="126"/>
    </row>
    <row r="42" spans="1:9" x14ac:dyDescent="0.25">
      <c r="A42" s="112" t="s">
        <v>155</v>
      </c>
      <c r="B42" s="113"/>
      <c r="C42" s="113"/>
      <c r="D42" s="113"/>
      <c r="E42" s="114"/>
      <c r="F42" s="117"/>
      <c r="G42" s="119"/>
      <c r="H42" s="119"/>
      <c r="I42" s="126"/>
    </row>
    <row r="43" spans="1:9" x14ac:dyDescent="0.25">
      <c r="A43" s="112" t="s">
        <v>156</v>
      </c>
      <c r="B43" s="113"/>
      <c r="C43" s="113"/>
      <c r="D43" s="113"/>
      <c r="E43" s="114"/>
      <c r="F43" s="117"/>
      <c r="G43" s="119"/>
      <c r="H43" s="119"/>
      <c r="I43" s="126"/>
    </row>
    <row r="44" spans="1:9" x14ac:dyDescent="0.25">
      <c r="A44" s="112" t="s">
        <v>157</v>
      </c>
      <c r="B44" s="113"/>
      <c r="C44" s="113"/>
      <c r="D44" s="113"/>
      <c r="E44" s="114"/>
      <c r="F44" s="117"/>
      <c r="G44" s="119"/>
      <c r="H44" s="119"/>
      <c r="I44" s="126"/>
    </row>
    <row r="45" spans="1:9" x14ac:dyDescent="0.25">
      <c r="A45" s="112" t="s">
        <v>158</v>
      </c>
      <c r="B45" s="113"/>
      <c r="C45" s="113"/>
      <c r="D45" s="113"/>
      <c r="E45" s="114"/>
      <c r="F45" s="117"/>
      <c r="G45" s="119"/>
      <c r="H45" s="119"/>
      <c r="I45" s="126"/>
    </row>
    <row r="46" spans="1:9" x14ac:dyDescent="0.25">
      <c r="A46" s="112" t="s">
        <v>159</v>
      </c>
      <c r="B46" s="113"/>
      <c r="C46" s="113"/>
      <c r="D46" s="113"/>
      <c r="E46" s="114"/>
      <c r="F46" s="117"/>
      <c r="G46" s="119"/>
      <c r="H46" s="119"/>
      <c r="I46" s="126"/>
    </row>
    <row r="47" spans="1:9" ht="15.75" thickBot="1" x14ac:dyDescent="0.3">
      <c r="A47" s="292"/>
      <c r="B47" s="292"/>
      <c r="C47" s="292"/>
      <c r="D47" s="292"/>
      <c r="E47" s="292"/>
      <c r="F47" s="292"/>
      <c r="G47" s="292"/>
      <c r="H47" s="292"/>
      <c r="I47" s="292"/>
    </row>
    <row r="48" spans="1:9" x14ac:dyDescent="0.25">
      <c r="A48" s="98" t="str">
        <f>P_2!B31</f>
        <v>rPSA 2</v>
      </c>
      <c r="B48" s="99" t="s">
        <v>41</v>
      </c>
      <c r="C48" s="99" t="s">
        <v>42</v>
      </c>
      <c r="D48" s="121" t="s">
        <v>72</v>
      </c>
      <c r="E48" s="122" t="s">
        <v>27</v>
      </c>
      <c r="F48" s="123" t="s">
        <v>77</v>
      </c>
      <c r="G48" s="124" t="s">
        <v>48</v>
      </c>
      <c r="H48" s="124" t="s">
        <v>46</v>
      </c>
      <c r="I48" s="125" t="s">
        <v>2</v>
      </c>
    </row>
    <row r="49" spans="1:9" x14ac:dyDescent="0.25">
      <c r="A49" s="58" t="str">
        <f>N_2!B46</f>
        <v>Herstellung der Betriebsbereitschaft</v>
      </c>
      <c r="B49" s="200"/>
      <c r="C49" s="201"/>
      <c r="D49" s="194"/>
      <c r="E49" s="195">
        <f>SUM(E51:E90)</f>
        <v>0</v>
      </c>
      <c r="F49" s="196">
        <f>SUM(F51:F90)</f>
        <v>0</v>
      </c>
      <c r="G49" s="197"/>
      <c r="H49" s="197"/>
      <c r="I49" s="198"/>
    </row>
    <row r="50" spans="1:9" x14ac:dyDescent="0.25">
      <c r="A50" s="51"/>
      <c r="B50" s="13"/>
      <c r="C50" s="202"/>
      <c r="D50" s="194"/>
      <c r="E50" s="194"/>
      <c r="F50" s="196"/>
      <c r="G50" s="197"/>
      <c r="H50" s="197"/>
      <c r="I50" s="198"/>
    </row>
    <row r="51" spans="1:9" s="292" customFormat="1" x14ac:dyDescent="0.25">
      <c r="A51" s="74" t="s">
        <v>30</v>
      </c>
      <c r="B51" s="95"/>
      <c r="C51" s="95"/>
      <c r="D51" s="113"/>
      <c r="E51" s="114">
        <v>0</v>
      </c>
      <c r="F51" s="117"/>
      <c r="G51" s="119"/>
      <c r="H51" s="119"/>
      <c r="I51" s="126"/>
    </row>
    <row r="52" spans="1:9" x14ac:dyDescent="0.25">
      <c r="A52" s="74" t="s">
        <v>31</v>
      </c>
      <c r="B52" s="95"/>
      <c r="C52" s="95"/>
      <c r="D52" s="113"/>
      <c r="E52" s="114"/>
      <c r="F52" s="117"/>
      <c r="G52" s="119"/>
      <c r="H52" s="119"/>
      <c r="I52" s="126"/>
    </row>
    <row r="53" spans="1:9" x14ac:dyDescent="0.25">
      <c r="A53" s="74" t="s">
        <v>32</v>
      </c>
      <c r="B53" s="95"/>
      <c r="C53" s="95"/>
      <c r="D53" s="113"/>
      <c r="E53" s="114"/>
      <c r="F53" s="117"/>
      <c r="G53" s="119"/>
      <c r="H53" s="119"/>
      <c r="I53" s="126"/>
    </row>
    <row r="54" spans="1:9" x14ac:dyDescent="0.25">
      <c r="A54" s="74" t="s">
        <v>33</v>
      </c>
      <c r="B54" s="95"/>
      <c r="C54" s="95"/>
      <c r="D54" s="113"/>
      <c r="E54" s="114"/>
      <c r="F54" s="117"/>
      <c r="G54" s="119"/>
      <c r="H54" s="119"/>
      <c r="I54" s="126"/>
    </row>
    <row r="55" spans="1:9" x14ac:dyDescent="0.25">
      <c r="A55" s="74" t="s">
        <v>34</v>
      </c>
      <c r="B55" s="95"/>
      <c r="C55" s="95"/>
      <c r="D55" s="113"/>
      <c r="E55" s="114"/>
      <c r="F55" s="117"/>
      <c r="G55" s="119"/>
      <c r="H55" s="119"/>
      <c r="I55" s="126"/>
    </row>
    <row r="56" spans="1:9" x14ac:dyDescent="0.25">
      <c r="A56" s="74" t="s">
        <v>35</v>
      </c>
      <c r="B56" s="95"/>
      <c r="C56" s="95"/>
      <c r="D56" s="113"/>
      <c r="E56" s="114"/>
      <c r="F56" s="117"/>
      <c r="G56" s="119"/>
      <c r="H56" s="119"/>
      <c r="I56" s="126"/>
    </row>
    <row r="57" spans="1:9" x14ac:dyDescent="0.25">
      <c r="A57" s="74" t="s">
        <v>36</v>
      </c>
      <c r="B57" s="95"/>
      <c r="C57" s="95"/>
      <c r="D57" s="113"/>
      <c r="E57" s="114"/>
      <c r="F57" s="117"/>
      <c r="G57" s="119"/>
      <c r="H57" s="119"/>
      <c r="I57" s="126"/>
    </row>
    <row r="58" spans="1:9" x14ac:dyDescent="0.25">
      <c r="A58" s="74" t="s">
        <v>37</v>
      </c>
      <c r="B58" s="95"/>
      <c r="C58" s="95"/>
      <c r="D58" s="113"/>
      <c r="E58" s="114"/>
      <c r="F58" s="117"/>
      <c r="G58" s="119"/>
      <c r="H58" s="119"/>
      <c r="I58" s="126"/>
    </row>
    <row r="59" spans="1:9" x14ac:dyDescent="0.25">
      <c r="A59" s="74" t="s">
        <v>38</v>
      </c>
      <c r="B59" s="95"/>
      <c r="C59" s="95"/>
      <c r="D59" s="113"/>
      <c r="E59" s="114"/>
      <c r="F59" s="117"/>
      <c r="G59" s="119"/>
      <c r="H59" s="119"/>
      <c r="I59" s="126"/>
    </row>
    <row r="60" spans="1:9" x14ac:dyDescent="0.25">
      <c r="A60" s="74" t="s">
        <v>39</v>
      </c>
      <c r="B60" s="95"/>
      <c r="C60" s="95"/>
      <c r="D60" s="113"/>
      <c r="E60" s="114"/>
      <c r="F60" s="117"/>
      <c r="G60" s="119"/>
      <c r="H60" s="119"/>
      <c r="I60" s="126"/>
    </row>
    <row r="61" spans="1:9" x14ac:dyDescent="0.25">
      <c r="A61" s="74" t="s">
        <v>128</v>
      </c>
      <c r="B61" s="95"/>
      <c r="C61" s="95"/>
      <c r="D61" s="113"/>
      <c r="E61" s="114"/>
      <c r="F61" s="117"/>
      <c r="G61" s="119"/>
      <c r="H61" s="119"/>
      <c r="I61" s="126"/>
    </row>
    <row r="62" spans="1:9" x14ac:dyDescent="0.25">
      <c r="A62" s="74" t="s">
        <v>129</v>
      </c>
      <c r="B62" s="95"/>
      <c r="C62" s="95"/>
      <c r="D62" s="113"/>
      <c r="E62" s="114"/>
      <c r="F62" s="117"/>
      <c r="G62" s="119"/>
      <c r="H62" s="119"/>
      <c r="I62" s="126"/>
    </row>
    <row r="63" spans="1:9" x14ac:dyDescent="0.25">
      <c r="A63" s="74" t="s">
        <v>130</v>
      </c>
      <c r="B63" s="95"/>
      <c r="C63" s="95"/>
      <c r="D63" s="113"/>
      <c r="E63" s="114"/>
      <c r="F63" s="117"/>
      <c r="G63" s="119"/>
      <c r="H63" s="119"/>
      <c r="I63" s="126"/>
    </row>
    <row r="64" spans="1:9" x14ac:dyDescent="0.25">
      <c r="A64" s="74" t="s">
        <v>131</v>
      </c>
      <c r="B64" s="95"/>
      <c r="C64" s="95"/>
      <c r="D64" s="113"/>
      <c r="E64" s="114"/>
      <c r="F64" s="117"/>
      <c r="G64" s="119"/>
      <c r="H64" s="119"/>
      <c r="I64" s="126"/>
    </row>
    <row r="65" spans="1:9" x14ac:dyDescent="0.25">
      <c r="A65" s="74" t="s">
        <v>132</v>
      </c>
      <c r="B65" s="95"/>
      <c r="C65" s="95"/>
      <c r="D65" s="113"/>
      <c r="E65" s="114"/>
      <c r="F65" s="117"/>
      <c r="G65" s="119"/>
      <c r="H65" s="119"/>
      <c r="I65" s="126"/>
    </row>
    <row r="66" spans="1:9" x14ac:dyDescent="0.25">
      <c r="A66" s="74" t="s">
        <v>133</v>
      </c>
      <c r="B66" s="95"/>
      <c r="C66" s="95"/>
      <c r="D66" s="113"/>
      <c r="E66" s="114"/>
      <c r="F66" s="117"/>
      <c r="G66" s="119"/>
      <c r="H66" s="119"/>
      <c r="I66" s="126"/>
    </row>
    <row r="67" spans="1:9" x14ac:dyDescent="0.25">
      <c r="A67" s="74" t="s">
        <v>134</v>
      </c>
      <c r="B67" s="95"/>
      <c r="C67" s="95"/>
      <c r="D67" s="113"/>
      <c r="E67" s="114"/>
      <c r="F67" s="117"/>
      <c r="G67" s="119"/>
      <c r="H67" s="119"/>
      <c r="I67" s="126"/>
    </row>
    <row r="68" spans="1:9" x14ac:dyDescent="0.25">
      <c r="A68" s="74" t="s">
        <v>135</v>
      </c>
      <c r="B68" s="95"/>
      <c r="C68" s="95"/>
      <c r="D68" s="113"/>
      <c r="E68" s="114"/>
      <c r="F68" s="117"/>
      <c r="G68" s="119"/>
      <c r="H68" s="119"/>
      <c r="I68" s="126"/>
    </row>
    <row r="69" spans="1:9" x14ac:dyDescent="0.25">
      <c r="A69" s="74" t="s">
        <v>136</v>
      </c>
      <c r="B69" s="95"/>
      <c r="C69" s="95"/>
      <c r="D69" s="113"/>
      <c r="E69" s="114"/>
      <c r="F69" s="117"/>
      <c r="G69" s="119"/>
      <c r="H69" s="119"/>
      <c r="I69" s="126"/>
    </row>
    <row r="70" spans="1:9" x14ac:dyDescent="0.25">
      <c r="A70" s="74" t="s">
        <v>137</v>
      </c>
      <c r="B70" s="95"/>
      <c r="C70" s="95"/>
      <c r="D70" s="113"/>
      <c r="E70" s="114"/>
      <c r="F70" s="117"/>
      <c r="G70" s="119"/>
      <c r="H70" s="119"/>
      <c r="I70" s="126"/>
    </row>
    <row r="71" spans="1:9" x14ac:dyDescent="0.25">
      <c r="A71" s="74" t="s">
        <v>140</v>
      </c>
      <c r="B71" s="95"/>
      <c r="C71" s="95"/>
      <c r="D71" s="113"/>
      <c r="E71" s="114"/>
      <c r="F71" s="117"/>
      <c r="G71" s="119"/>
      <c r="H71" s="119"/>
      <c r="I71" s="126"/>
    </row>
    <row r="72" spans="1:9" x14ac:dyDescent="0.25">
      <c r="A72" s="74" t="s">
        <v>141</v>
      </c>
      <c r="B72" s="95"/>
      <c r="C72" s="95"/>
      <c r="D72" s="113"/>
      <c r="E72" s="114"/>
      <c r="F72" s="117"/>
      <c r="G72" s="119"/>
      <c r="H72" s="119"/>
      <c r="I72" s="126"/>
    </row>
    <row r="73" spans="1:9" x14ac:dyDescent="0.25">
      <c r="A73" s="74" t="s">
        <v>142</v>
      </c>
      <c r="B73" s="95"/>
      <c r="C73" s="95"/>
      <c r="D73" s="113"/>
      <c r="E73" s="114"/>
      <c r="F73" s="117"/>
      <c r="G73" s="119"/>
      <c r="H73" s="119"/>
      <c r="I73" s="126"/>
    </row>
    <row r="74" spans="1:9" x14ac:dyDescent="0.25">
      <c r="A74" s="74" t="s">
        <v>143</v>
      </c>
      <c r="B74" s="95"/>
      <c r="C74" s="95"/>
      <c r="D74" s="113"/>
      <c r="E74" s="114"/>
      <c r="F74" s="117"/>
      <c r="G74" s="119"/>
      <c r="H74" s="119"/>
      <c r="I74" s="126"/>
    </row>
    <row r="75" spans="1:9" x14ac:dyDescent="0.25">
      <c r="A75" s="74" t="s">
        <v>144</v>
      </c>
      <c r="B75" s="95"/>
      <c r="C75" s="95"/>
      <c r="D75" s="113"/>
      <c r="E75" s="114"/>
      <c r="F75" s="117"/>
      <c r="G75" s="119"/>
      <c r="H75" s="119"/>
      <c r="I75" s="126"/>
    </row>
    <row r="76" spans="1:9" x14ac:dyDescent="0.25">
      <c r="A76" s="74" t="s">
        <v>145</v>
      </c>
      <c r="B76" s="95"/>
      <c r="C76" s="95"/>
      <c r="D76" s="113"/>
      <c r="E76" s="114"/>
      <c r="F76" s="117"/>
      <c r="G76" s="119"/>
      <c r="H76" s="119"/>
      <c r="I76" s="126"/>
    </row>
    <row r="77" spans="1:9" x14ac:dyDescent="0.25">
      <c r="A77" s="74" t="s">
        <v>146</v>
      </c>
      <c r="B77" s="95"/>
      <c r="C77" s="95"/>
      <c r="D77" s="113"/>
      <c r="E77" s="114"/>
      <c r="F77" s="117"/>
      <c r="G77" s="119"/>
      <c r="H77" s="119"/>
      <c r="I77" s="126"/>
    </row>
    <row r="78" spans="1:9" x14ac:dyDescent="0.25">
      <c r="A78" s="74" t="s">
        <v>147</v>
      </c>
      <c r="B78" s="95"/>
      <c r="C78" s="95"/>
      <c r="D78" s="113"/>
      <c r="E78" s="114"/>
      <c r="F78" s="117"/>
      <c r="G78" s="119"/>
      <c r="H78" s="119"/>
      <c r="I78" s="126"/>
    </row>
    <row r="79" spans="1:9" x14ac:dyDescent="0.25">
      <c r="A79" s="74" t="s">
        <v>148</v>
      </c>
      <c r="B79" s="95"/>
      <c r="C79" s="95"/>
      <c r="D79" s="113"/>
      <c r="E79" s="114"/>
      <c r="F79" s="117"/>
      <c r="G79" s="119"/>
      <c r="H79" s="119"/>
      <c r="I79" s="126"/>
    </row>
    <row r="80" spans="1:9" x14ac:dyDescent="0.25">
      <c r="A80" s="74" t="s">
        <v>149</v>
      </c>
      <c r="B80" s="95"/>
      <c r="C80" s="95"/>
      <c r="D80" s="113"/>
      <c r="E80" s="114"/>
      <c r="F80" s="117"/>
      <c r="G80" s="119"/>
      <c r="H80" s="119"/>
      <c r="I80" s="126"/>
    </row>
    <row r="81" spans="1:9" x14ac:dyDescent="0.25">
      <c r="A81" s="74" t="s">
        <v>150</v>
      </c>
      <c r="B81" s="95"/>
      <c r="C81" s="95"/>
      <c r="D81" s="113"/>
      <c r="E81" s="114"/>
      <c r="F81" s="117"/>
      <c r="G81" s="119"/>
      <c r="H81" s="119"/>
      <c r="I81" s="126"/>
    </row>
    <row r="82" spans="1:9" x14ac:dyDescent="0.25">
      <c r="A82" s="74" t="s">
        <v>151</v>
      </c>
      <c r="B82" s="95"/>
      <c r="C82" s="95"/>
      <c r="D82" s="113"/>
      <c r="E82" s="114"/>
      <c r="F82" s="117"/>
      <c r="G82" s="119"/>
      <c r="H82" s="119"/>
      <c r="I82" s="126"/>
    </row>
    <row r="83" spans="1:9" x14ac:dyDescent="0.25">
      <c r="A83" s="74" t="s">
        <v>152</v>
      </c>
      <c r="B83" s="95"/>
      <c r="C83" s="95"/>
      <c r="D83" s="113"/>
      <c r="E83" s="114"/>
      <c r="F83" s="117"/>
      <c r="G83" s="119"/>
      <c r="H83" s="119"/>
      <c r="I83" s="126"/>
    </row>
    <row r="84" spans="1:9" x14ac:dyDescent="0.25">
      <c r="A84" s="74" t="s">
        <v>153</v>
      </c>
      <c r="B84" s="95"/>
      <c r="C84" s="95"/>
      <c r="D84" s="113"/>
      <c r="E84" s="114"/>
      <c r="F84" s="117"/>
      <c r="G84" s="119"/>
      <c r="H84" s="119"/>
      <c r="I84" s="126"/>
    </row>
    <row r="85" spans="1:9" x14ac:dyDescent="0.25">
      <c r="A85" s="74" t="s">
        <v>154</v>
      </c>
      <c r="B85" s="95"/>
      <c r="C85" s="95"/>
      <c r="D85" s="113"/>
      <c r="E85" s="114"/>
      <c r="F85" s="117"/>
      <c r="G85" s="119"/>
      <c r="H85" s="119"/>
      <c r="I85" s="126"/>
    </row>
    <row r="86" spans="1:9" x14ac:dyDescent="0.25">
      <c r="A86" s="74" t="s">
        <v>155</v>
      </c>
      <c r="B86" s="95"/>
      <c r="C86" s="95"/>
      <c r="D86" s="113"/>
      <c r="E86" s="114"/>
      <c r="F86" s="117"/>
      <c r="G86" s="119"/>
      <c r="H86" s="119"/>
      <c r="I86" s="126"/>
    </row>
    <row r="87" spans="1:9" x14ac:dyDescent="0.25">
      <c r="A87" s="74" t="s">
        <v>156</v>
      </c>
      <c r="B87" s="95"/>
      <c r="C87" s="95"/>
      <c r="D87" s="113"/>
      <c r="E87" s="114"/>
      <c r="F87" s="117"/>
      <c r="G87" s="119"/>
      <c r="H87" s="119"/>
      <c r="I87" s="126"/>
    </row>
    <row r="88" spans="1:9" x14ac:dyDescent="0.25">
      <c r="A88" s="74" t="s">
        <v>157</v>
      </c>
      <c r="B88" s="96"/>
      <c r="C88" s="96"/>
      <c r="D88" s="115"/>
      <c r="E88" s="116"/>
      <c r="F88" s="118"/>
      <c r="G88" s="120"/>
      <c r="H88" s="120"/>
      <c r="I88" s="127"/>
    </row>
    <row r="89" spans="1:9" x14ac:dyDescent="0.25">
      <c r="A89" s="74" t="s">
        <v>158</v>
      </c>
      <c r="B89" s="96"/>
      <c r="C89" s="96"/>
      <c r="D89" s="115"/>
      <c r="E89" s="116"/>
      <c r="F89" s="118"/>
      <c r="G89" s="120"/>
      <c r="H89" s="120"/>
      <c r="I89" s="127"/>
    </row>
    <row r="90" spans="1:9" x14ac:dyDescent="0.25">
      <c r="A90" s="74" t="s">
        <v>159</v>
      </c>
      <c r="B90" s="96"/>
      <c r="C90" s="96"/>
      <c r="D90" s="115"/>
      <c r="E90" s="116"/>
      <c r="F90" s="118"/>
      <c r="G90" s="120"/>
      <c r="H90" s="120"/>
      <c r="I90" s="127"/>
    </row>
    <row r="91" spans="1:9" x14ac:dyDescent="0.25">
      <c r="A91" s="292"/>
      <c r="B91" s="292"/>
      <c r="C91" s="292"/>
      <c r="D91" s="292"/>
      <c r="E91" s="292"/>
      <c r="F91" s="292"/>
      <c r="G91" s="292"/>
      <c r="H91" s="292"/>
      <c r="I91" s="292"/>
    </row>
    <row r="92" spans="1:9" x14ac:dyDescent="0.25">
      <c r="A92" s="84" t="str">
        <f>P_2!B48</f>
        <v>rPSA 3</v>
      </c>
      <c r="B92" s="84" t="s">
        <v>41</v>
      </c>
      <c r="C92" s="84" t="s">
        <v>42</v>
      </c>
      <c r="D92" s="121" t="s">
        <v>72</v>
      </c>
      <c r="E92" s="122" t="s">
        <v>27</v>
      </c>
      <c r="F92" s="123" t="s">
        <v>77</v>
      </c>
      <c r="G92" s="124" t="s">
        <v>48</v>
      </c>
      <c r="H92" s="124" t="s">
        <v>46</v>
      </c>
      <c r="I92" s="125" t="s">
        <v>2</v>
      </c>
    </row>
    <row r="93" spans="1:9" x14ac:dyDescent="0.25">
      <c r="A93" s="58" t="str">
        <f>N_2!B64</f>
        <v>Herstellung der Betriebsbereitschaft</v>
      </c>
      <c r="B93" s="200"/>
      <c r="C93" s="201"/>
      <c r="D93" s="194"/>
      <c r="E93" s="195">
        <f>SUM(E95:E134)</f>
        <v>0</v>
      </c>
      <c r="F93" s="196">
        <f>SUM(F95:F134)</f>
        <v>0</v>
      </c>
      <c r="G93" s="197"/>
      <c r="H93" s="197"/>
      <c r="I93" s="198"/>
    </row>
    <row r="94" spans="1:9" x14ac:dyDescent="0.25">
      <c r="A94" s="51"/>
      <c r="B94" s="13"/>
      <c r="C94" s="202"/>
      <c r="D94" s="194"/>
      <c r="E94" s="194"/>
      <c r="F94" s="196"/>
      <c r="G94" s="197"/>
      <c r="H94" s="197"/>
      <c r="I94" s="198"/>
    </row>
    <row r="95" spans="1:9" x14ac:dyDescent="0.25">
      <c r="A95" s="74" t="s">
        <v>30</v>
      </c>
      <c r="B95" s="95"/>
      <c r="C95" s="95"/>
      <c r="D95" s="113"/>
      <c r="E95" s="114">
        <v>0</v>
      </c>
      <c r="F95" s="117"/>
      <c r="G95" s="119"/>
      <c r="H95" s="119"/>
      <c r="I95" s="126"/>
    </row>
    <row r="96" spans="1:9" x14ac:dyDescent="0.25">
      <c r="A96" s="74" t="s">
        <v>31</v>
      </c>
      <c r="B96" s="95"/>
      <c r="C96" s="95"/>
      <c r="D96" s="113"/>
      <c r="E96" s="114"/>
      <c r="F96" s="117"/>
      <c r="G96" s="119"/>
      <c r="H96" s="119"/>
      <c r="I96" s="126"/>
    </row>
    <row r="97" spans="1:9" x14ac:dyDescent="0.25">
      <c r="A97" s="74" t="s">
        <v>32</v>
      </c>
      <c r="B97" s="95"/>
      <c r="C97" s="95"/>
      <c r="D97" s="113"/>
      <c r="E97" s="114"/>
      <c r="F97" s="117"/>
      <c r="G97" s="119"/>
      <c r="H97" s="119"/>
      <c r="I97" s="126"/>
    </row>
    <row r="98" spans="1:9" x14ac:dyDescent="0.25">
      <c r="A98" s="74" t="s">
        <v>33</v>
      </c>
      <c r="B98" s="95"/>
      <c r="C98" s="95"/>
      <c r="D98" s="113"/>
      <c r="E98" s="114"/>
      <c r="F98" s="117"/>
      <c r="G98" s="119"/>
      <c r="H98" s="119"/>
      <c r="I98" s="126"/>
    </row>
    <row r="99" spans="1:9" s="292" customFormat="1" x14ac:dyDescent="0.25">
      <c r="A99" s="74" t="s">
        <v>34</v>
      </c>
      <c r="B99" s="95"/>
      <c r="C99" s="95"/>
      <c r="D99" s="113"/>
      <c r="E99" s="114"/>
      <c r="F99" s="117"/>
      <c r="G99" s="119"/>
      <c r="H99" s="119"/>
      <c r="I99" s="126"/>
    </row>
    <row r="100" spans="1:9" x14ac:dyDescent="0.25">
      <c r="A100" s="74" t="s">
        <v>35</v>
      </c>
      <c r="B100" s="95"/>
      <c r="C100" s="95"/>
      <c r="D100" s="113"/>
      <c r="E100" s="114"/>
      <c r="F100" s="117"/>
      <c r="G100" s="119"/>
      <c r="H100" s="119"/>
      <c r="I100" s="126"/>
    </row>
    <row r="101" spans="1:9" x14ac:dyDescent="0.25">
      <c r="A101" s="74" t="s">
        <v>36</v>
      </c>
      <c r="B101" s="95"/>
      <c r="C101" s="95"/>
      <c r="D101" s="113"/>
      <c r="E101" s="114"/>
      <c r="F101" s="117"/>
      <c r="G101" s="119"/>
      <c r="H101" s="119"/>
      <c r="I101" s="126"/>
    </row>
    <row r="102" spans="1:9" x14ac:dyDescent="0.25">
      <c r="A102" s="74" t="s">
        <v>37</v>
      </c>
      <c r="B102" s="95"/>
      <c r="C102" s="95"/>
      <c r="D102" s="113"/>
      <c r="E102" s="114"/>
      <c r="F102" s="117"/>
      <c r="G102" s="119"/>
      <c r="H102" s="119"/>
      <c r="I102" s="126"/>
    </row>
    <row r="103" spans="1:9" x14ac:dyDescent="0.25">
      <c r="A103" s="74" t="s">
        <v>38</v>
      </c>
      <c r="B103" s="95"/>
      <c r="C103" s="95"/>
      <c r="D103" s="113"/>
      <c r="E103" s="114"/>
      <c r="F103" s="117"/>
      <c r="G103" s="119"/>
      <c r="H103" s="119"/>
      <c r="I103" s="126"/>
    </row>
    <row r="104" spans="1:9" x14ac:dyDescent="0.25">
      <c r="A104" s="74" t="s">
        <v>39</v>
      </c>
      <c r="B104" s="95"/>
      <c r="C104" s="95"/>
      <c r="D104" s="113"/>
      <c r="E104" s="114"/>
      <c r="F104" s="117"/>
      <c r="G104" s="119"/>
      <c r="H104" s="119"/>
      <c r="I104" s="126"/>
    </row>
    <row r="105" spans="1:9" x14ac:dyDescent="0.25">
      <c r="A105" s="74" t="s">
        <v>128</v>
      </c>
      <c r="B105" s="95"/>
      <c r="C105" s="95"/>
      <c r="D105" s="113"/>
      <c r="E105" s="114"/>
      <c r="F105" s="117"/>
      <c r="G105" s="119"/>
      <c r="H105" s="119"/>
      <c r="I105" s="126"/>
    </row>
    <row r="106" spans="1:9" x14ac:dyDescent="0.25">
      <c r="A106" s="74" t="s">
        <v>129</v>
      </c>
      <c r="B106" s="95"/>
      <c r="C106" s="95"/>
      <c r="D106" s="113"/>
      <c r="E106" s="114"/>
      <c r="F106" s="117"/>
      <c r="G106" s="119"/>
      <c r="H106" s="119"/>
      <c r="I106" s="126"/>
    </row>
    <row r="107" spans="1:9" x14ac:dyDescent="0.25">
      <c r="A107" s="74" t="s">
        <v>130</v>
      </c>
      <c r="B107" s="95"/>
      <c r="C107" s="95"/>
      <c r="D107" s="113"/>
      <c r="E107" s="114"/>
      <c r="F107" s="117"/>
      <c r="G107" s="119"/>
      <c r="H107" s="119"/>
      <c r="I107" s="126"/>
    </row>
    <row r="108" spans="1:9" x14ac:dyDescent="0.25">
      <c r="A108" s="74" t="s">
        <v>131</v>
      </c>
      <c r="B108" s="95"/>
      <c r="C108" s="95"/>
      <c r="D108" s="113"/>
      <c r="E108" s="114"/>
      <c r="F108" s="117"/>
      <c r="G108" s="119"/>
      <c r="H108" s="119"/>
      <c r="I108" s="126"/>
    </row>
    <row r="109" spans="1:9" x14ac:dyDescent="0.25">
      <c r="A109" s="74" t="s">
        <v>132</v>
      </c>
      <c r="B109" s="95"/>
      <c r="C109" s="95"/>
      <c r="D109" s="113"/>
      <c r="E109" s="114"/>
      <c r="F109" s="117"/>
      <c r="G109" s="119"/>
      <c r="H109" s="119"/>
      <c r="I109" s="126"/>
    </row>
    <row r="110" spans="1:9" x14ac:dyDescent="0.25">
      <c r="A110" s="74" t="s">
        <v>133</v>
      </c>
      <c r="B110" s="95"/>
      <c r="C110" s="95"/>
      <c r="D110" s="113"/>
      <c r="E110" s="114"/>
      <c r="F110" s="117"/>
      <c r="G110" s="119"/>
      <c r="H110" s="119"/>
      <c r="I110" s="126"/>
    </row>
    <row r="111" spans="1:9" x14ac:dyDescent="0.25">
      <c r="A111" s="74" t="s">
        <v>134</v>
      </c>
      <c r="B111" s="95"/>
      <c r="C111" s="95"/>
      <c r="D111" s="113"/>
      <c r="E111" s="114"/>
      <c r="F111" s="117"/>
      <c r="G111" s="119"/>
      <c r="H111" s="119"/>
      <c r="I111" s="126"/>
    </row>
    <row r="112" spans="1:9" x14ac:dyDescent="0.25">
      <c r="A112" s="74" t="s">
        <v>135</v>
      </c>
      <c r="B112" s="95"/>
      <c r="C112" s="95"/>
      <c r="D112" s="113"/>
      <c r="E112" s="114"/>
      <c r="F112" s="117"/>
      <c r="G112" s="119"/>
      <c r="H112" s="119"/>
      <c r="I112" s="126"/>
    </row>
    <row r="113" spans="1:9" x14ac:dyDescent="0.25">
      <c r="A113" s="74" t="s">
        <v>136</v>
      </c>
      <c r="B113" s="95"/>
      <c r="C113" s="95"/>
      <c r="D113" s="113"/>
      <c r="E113" s="114"/>
      <c r="F113" s="117"/>
      <c r="G113" s="119"/>
      <c r="H113" s="119"/>
      <c r="I113" s="126"/>
    </row>
    <row r="114" spans="1:9" x14ac:dyDescent="0.25">
      <c r="A114" s="74" t="s">
        <v>137</v>
      </c>
      <c r="B114" s="95"/>
      <c r="C114" s="95"/>
      <c r="D114" s="113"/>
      <c r="E114" s="114"/>
      <c r="F114" s="117"/>
      <c r="G114" s="119"/>
      <c r="H114" s="119"/>
      <c r="I114" s="126"/>
    </row>
    <row r="115" spans="1:9" x14ac:dyDescent="0.25">
      <c r="A115" s="74" t="s">
        <v>140</v>
      </c>
      <c r="B115" s="95"/>
      <c r="C115" s="95"/>
      <c r="D115" s="113"/>
      <c r="E115" s="114"/>
      <c r="F115" s="117"/>
      <c r="G115" s="119"/>
      <c r="H115" s="119"/>
      <c r="I115" s="126"/>
    </row>
    <row r="116" spans="1:9" x14ac:dyDescent="0.25">
      <c r="A116" s="74" t="s">
        <v>141</v>
      </c>
      <c r="B116" s="95"/>
      <c r="C116" s="95"/>
      <c r="D116" s="113"/>
      <c r="E116" s="114"/>
      <c r="F116" s="117"/>
      <c r="G116" s="119"/>
      <c r="H116" s="119"/>
      <c r="I116" s="126"/>
    </row>
    <row r="117" spans="1:9" x14ac:dyDescent="0.25">
      <c r="A117" s="74" t="s">
        <v>142</v>
      </c>
      <c r="B117" s="95"/>
      <c r="C117" s="95"/>
      <c r="D117" s="113"/>
      <c r="E117" s="114"/>
      <c r="F117" s="117"/>
      <c r="G117" s="119"/>
      <c r="H117" s="119"/>
      <c r="I117" s="126"/>
    </row>
    <row r="118" spans="1:9" x14ac:dyDescent="0.25">
      <c r="A118" s="74" t="s">
        <v>143</v>
      </c>
      <c r="B118" s="95"/>
      <c r="C118" s="95"/>
      <c r="D118" s="113"/>
      <c r="E118" s="114"/>
      <c r="F118" s="117"/>
      <c r="G118" s="119"/>
      <c r="H118" s="119"/>
      <c r="I118" s="126"/>
    </row>
    <row r="119" spans="1:9" x14ac:dyDescent="0.25">
      <c r="A119" s="74" t="s">
        <v>144</v>
      </c>
      <c r="B119" s="95"/>
      <c r="C119" s="95"/>
      <c r="D119" s="113"/>
      <c r="E119" s="114"/>
      <c r="F119" s="117"/>
      <c r="G119" s="119"/>
      <c r="H119" s="119"/>
      <c r="I119" s="126"/>
    </row>
    <row r="120" spans="1:9" x14ac:dyDescent="0.25">
      <c r="A120" s="74" t="s">
        <v>145</v>
      </c>
      <c r="B120" s="95"/>
      <c r="C120" s="95"/>
      <c r="D120" s="113"/>
      <c r="E120" s="114"/>
      <c r="F120" s="117"/>
      <c r="G120" s="119"/>
      <c r="H120" s="119"/>
      <c r="I120" s="126"/>
    </row>
    <row r="121" spans="1:9" x14ac:dyDescent="0.25">
      <c r="A121" s="74" t="s">
        <v>146</v>
      </c>
      <c r="B121" s="95"/>
      <c r="C121" s="95"/>
      <c r="D121" s="113"/>
      <c r="E121" s="114"/>
      <c r="F121" s="117"/>
      <c r="G121" s="119"/>
      <c r="H121" s="119"/>
      <c r="I121" s="126"/>
    </row>
    <row r="122" spans="1:9" x14ac:dyDescent="0.25">
      <c r="A122" s="74" t="s">
        <v>147</v>
      </c>
      <c r="B122" s="95"/>
      <c r="C122" s="95"/>
      <c r="D122" s="113"/>
      <c r="E122" s="114"/>
      <c r="F122" s="117"/>
      <c r="G122" s="119"/>
      <c r="H122" s="119"/>
      <c r="I122" s="126"/>
    </row>
    <row r="123" spans="1:9" x14ac:dyDescent="0.25">
      <c r="A123" s="74" t="s">
        <v>148</v>
      </c>
      <c r="B123" s="95"/>
      <c r="C123" s="95"/>
      <c r="D123" s="113"/>
      <c r="E123" s="114"/>
      <c r="F123" s="117"/>
      <c r="G123" s="119"/>
      <c r="H123" s="119"/>
      <c r="I123" s="126"/>
    </row>
    <row r="124" spans="1:9" x14ac:dyDescent="0.25">
      <c r="A124" s="74" t="s">
        <v>149</v>
      </c>
      <c r="B124" s="95"/>
      <c r="C124" s="95"/>
      <c r="D124" s="113"/>
      <c r="E124" s="114"/>
      <c r="F124" s="117"/>
      <c r="G124" s="119"/>
      <c r="H124" s="119"/>
      <c r="I124" s="126"/>
    </row>
    <row r="125" spans="1:9" x14ac:dyDescent="0.25">
      <c r="A125" s="74" t="s">
        <v>150</v>
      </c>
      <c r="B125" s="95"/>
      <c r="C125" s="95"/>
      <c r="D125" s="113"/>
      <c r="E125" s="114"/>
      <c r="F125" s="117"/>
      <c r="G125" s="119"/>
      <c r="H125" s="119"/>
      <c r="I125" s="126"/>
    </row>
    <row r="126" spans="1:9" x14ac:dyDescent="0.25">
      <c r="A126" s="74" t="s">
        <v>151</v>
      </c>
      <c r="B126" s="96"/>
      <c r="C126" s="96"/>
      <c r="D126" s="115"/>
      <c r="E126" s="116"/>
      <c r="F126" s="118"/>
      <c r="G126" s="120"/>
      <c r="H126" s="120"/>
      <c r="I126" s="127"/>
    </row>
    <row r="127" spans="1:9" x14ac:dyDescent="0.25">
      <c r="A127" s="74" t="s">
        <v>152</v>
      </c>
      <c r="B127" s="96"/>
      <c r="C127" s="96"/>
      <c r="D127" s="115"/>
      <c r="E127" s="116"/>
      <c r="F127" s="118"/>
      <c r="G127" s="120"/>
      <c r="H127" s="120"/>
      <c r="I127" s="127"/>
    </row>
    <row r="128" spans="1:9" x14ac:dyDescent="0.25">
      <c r="A128" s="74" t="s">
        <v>153</v>
      </c>
      <c r="B128" s="96"/>
      <c r="C128" s="96"/>
      <c r="D128" s="115"/>
      <c r="E128" s="116"/>
      <c r="F128" s="118"/>
      <c r="G128" s="120"/>
      <c r="H128" s="120"/>
      <c r="I128" s="127"/>
    </row>
    <row r="129" spans="1:9" x14ac:dyDescent="0.25">
      <c r="A129" s="74" t="s">
        <v>154</v>
      </c>
      <c r="B129" s="96"/>
      <c r="C129" s="96"/>
      <c r="D129" s="115"/>
      <c r="E129" s="116"/>
      <c r="F129" s="118"/>
      <c r="G129" s="120"/>
      <c r="H129" s="120"/>
      <c r="I129" s="127"/>
    </row>
    <row r="130" spans="1:9" x14ac:dyDescent="0.25">
      <c r="A130" s="74" t="s">
        <v>155</v>
      </c>
      <c r="B130" s="96"/>
      <c r="C130" s="96"/>
      <c r="D130" s="115"/>
      <c r="E130" s="116"/>
      <c r="F130" s="118"/>
      <c r="G130" s="120"/>
      <c r="H130" s="120"/>
      <c r="I130" s="127"/>
    </row>
    <row r="131" spans="1:9" x14ac:dyDescent="0.25">
      <c r="A131" s="74" t="s">
        <v>156</v>
      </c>
      <c r="B131" s="96"/>
      <c r="C131" s="96"/>
      <c r="D131" s="115"/>
      <c r="E131" s="116"/>
      <c r="F131" s="118"/>
      <c r="G131" s="120"/>
      <c r="H131" s="120"/>
      <c r="I131" s="127"/>
    </row>
    <row r="132" spans="1:9" x14ac:dyDescent="0.25">
      <c r="A132" s="74" t="s">
        <v>157</v>
      </c>
      <c r="B132" s="96"/>
      <c r="C132" s="96"/>
      <c r="D132" s="115"/>
      <c r="E132" s="116"/>
      <c r="F132" s="118"/>
      <c r="G132" s="120"/>
      <c r="H132" s="120"/>
      <c r="I132" s="127"/>
    </row>
    <row r="133" spans="1:9" x14ac:dyDescent="0.25">
      <c r="A133" s="74" t="s">
        <v>158</v>
      </c>
      <c r="B133" s="96"/>
      <c r="C133" s="96"/>
      <c r="D133" s="115"/>
      <c r="E133" s="116"/>
      <c r="F133" s="118"/>
      <c r="G133" s="120"/>
      <c r="H133" s="120"/>
      <c r="I133" s="127"/>
    </row>
    <row r="134" spans="1:9" x14ac:dyDescent="0.25">
      <c r="A134" s="74" t="s">
        <v>159</v>
      </c>
      <c r="B134" s="96"/>
      <c r="C134" s="96"/>
      <c r="D134" s="115"/>
      <c r="E134" s="116"/>
      <c r="F134" s="118"/>
      <c r="G134" s="120"/>
      <c r="H134" s="120"/>
      <c r="I134" s="127"/>
    </row>
    <row r="135" spans="1:9" ht="15.75" thickBot="1" x14ac:dyDescent="0.3">
      <c r="A135" s="292"/>
      <c r="B135" s="292"/>
      <c r="C135" s="292"/>
      <c r="D135" s="292"/>
      <c r="E135" s="292"/>
      <c r="F135" s="292"/>
      <c r="G135" s="292"/>
      <c r="H135" s="292"/>
      <c r="I135" s="292"/>
    </row>
    <row r="136" spans="1:9" x14ac:dyDescent="0.25">
      <c r="A136" s="98" t="str">
        <f>P_2!B65</f>
        <v>rPSA 4</v>
      </c>
      <c r="B136" s="99" t="s">
        <v>41</v>
      </c>
      <c r="C136" s="99" t="s">
        <v>42</v>
      </c>
      <c r="D136" s="203" t="s">
        <v>72</v>
      </c>
      <c r="E136" s="204" t="s">
        <v>27</v>
      </c>
      <c r="F136" s="205" t="s">
        <v>77</v>
      </c>
      <c r="G136" s="206" t="s">
        <v>48</v>
      </c>
      <c r="H136" s="206" t="s">
        <v>46</v>
      </c>
      <c r="I136" s="214" t="s">
        <v>2</v>
      </c>
    </row>
    <row r="137" spans="1:9" x14ac:dyDescent="0.25">
      <c r="A137" s="58" t="str">
        <f>N_2!B82</f>
        <v>Herstellung der Betriebsbereitschaft</v>
      </c>
      <c r="B137" s="200"/>
      <c r="C137" s="201"/>
      <c r="D137" s="194"/>
      <c r="E137" s="195">
        <f>SUM(E139:E178)</f>
        <v>0</v>
      </c>
      <c r="F137" s="196">
        <f>SUM(F139:F178)</f>
        <v>0</v>
      </c>
      <c r="G137" s="197"/>
      <c r="H137" s="197"/>
      <c r="I137" s="198"/>
    </row>
    <row r="138" spans="1:9" x14ac:dyDescent="0.25">
      <c r="A138" s="51"/>
      <c r="B138" s="13"/>
      <c r="C138" s="202"/>
      <c r="D138" s="194"/>
      <c r="E138" s="194"/>
      <c r="F138" s="196"/>
      <c r="G138" s="197"/>
      <c r="H138" s="197"/>
      <c r="I138" s="198"/>
    </row>
    <row r="139" spans="1:9" x14ac:dyDescent="0.25">
      <c r="A139" s="74" t="s">
        <v>30</v>
      </c>
      <c r="B139" s="95"/>
      <c r="C139" s="95"/>
      <c r="D139" s="113"/>
      <c r="E139" s="114">
        <v>0</v>
      </c>
      <c r="F139" s="117"/>
      <c r="G139" s="119"/>
      <c r="H139" s="119"/>
      <c r="I139" s="126"/>
    </row>
    <row r="140" spans="1:9" x14ac:dyDescent="0.25">
      <c r="A140" s="74" t="s">
        <v>31</v>
      </c>
      <c r="B140" s="95"/>
      <c r="C140" s="95"/>
      <c r="D140" s="113"/>
      <c r="E140" s="114"/>
      <c r="F140" s="117"/>
      <c r="G140" s="119"/>
      <c r="H140" s="119"/>
      <c r="I140" s="126"/>
    </row>
    <row r="141" spans="1:9" x14ac:dyDescent="0.25">
      <c r="A141" s="74" t="s">
        <v>32</v>
      </c>
      <c r="B141" s="95"/>
      <c r="C141" s="95"/>
      <c r="D141" s="113"/>
      <c r="E141" s="114"/>
      <c r="F141" s="117"/>
      <c r="G141" s="119"/>
      <c r="H141" s="119"/>
      <c r="I141" s="126"/>
    </row>
    <row r="142" spans="1:9" x14ac:dyDescent="0.25">
      <c r="A142" s="74" t="s">
        <v>33</v>
      </c>
      <c r="B142" s="95"/>
      <c r="C142" s="95"/>
      <c r="D142" s="113"/>
      <c r="E142" s="114"/>
      <c r="F142" s="117"/>
      <c r="G142" s="119"/>
      <c r="H142" s="119"/>
      <c r="I142" s="126"/>
    </row>
    <row r="143" spans="1:9" x14ac:dyDescent="0.25">
      <c r="A143" s="74" t="s">
        <v>34</v>
      </c>
      <c r="B143" s="95"/>
      <c r="C143" s="95"/>
      <c r="D143" s="113"/>
      <c r="E143" s="114"/>
      <c r="F143" s="117"/>
      <c r="G143" s="119"/>
      <c r="H143" s="119"/>
      <c r="I143" s="126"/>
    </row>
    <row r="144" spans="1:9" x14ac:dyDescent="0.25">
      <c r="A144" s="74" t="s">
        <v>35</v>
      </c>
      <c r="B144" s="95"/>
      <c r="C144" s="95"/>
      <c r="D144" s="113"/>
      <c r="E144" s="114"/>
      <c r="F144" s="117"/>
      <c r="G144" s="119"/>
      <c r="H144" s="119"/>
      <c r="I144" s="126"/>
    </row>
    <row r="145" spans="1:9" x14ac:dyDescent="0.25">
      <c r="A145" s="74" t="s">
        <v>36</v>
      </c>
      <c r="B145" s="95"/>
      <c r="C145" s="95"/>
      <c r="D145" s="113"/>
      <c r="E145" s="114"/>
      <c r="F145" s="117"/>
      <c r="G145" s="119"/>
      <c r="H145" s="119"/>
      <c r="I145" s="126"/>
    </row>
    <row r="146" spans="1:9" x14ac:dyDescent="0.25">
      <c r="A146" s="74" t="s">
        <v>37</v>
      </c>
      <c r="B146" s="95"/>
      <c r="C146" s="95"/>
      <c r="D146" s="113"/>
      <c r="E146" s="114"/>
      <c r="F146" s="117"/>
      <c r="G146" s="119"/>
      <c r="H146" s="119"/>
      <c r="I146" s="126"/>
    </row>
    <row r="147" spans="1:9" x14ac:dyDescent="0.25">
      <c r="A147" s="74" t="s">
        <v>38</v>
      </c>
      <c r="B147" s="95"/>
      <c r="C147" s="95"/>
      <c r="D147" s="113"/>
      <c r="E147" s="114"/>
      <c r="F147" s="117"/>
      <c r="G147" s="119"/>
      <c r="H147" s="119"/>
      <c r="I147" s="126"/>
    </row>
    <row r="148" spans="1:9" x14ac:dyDescent="0.25">
      <c r="A148" s="74" t="s">
        <v>39</v>
      </c>
      <c r="B148" s="95"/>
      <c r="C148" s="95"/>
      <c r="D148" s="113"/>
      <c r="E148" s="114"/>
      <c r="F148" s="117"/>
      <c r="G148" s="119"/>
      <c r="H148" s="119"/>
      <c r="I148" s="126"/>
    </row>
    <row r="149" spans="1:9" x14ac:dyDescent="0.25">
      <c r="A149" s="74" t="s">
        <v>128</v>
      </c>
      <c r="B149" s="95"/>
      <c r="C149" s="95"/>
      <c r="D149" s="113"/>
      <c r="E149" s="114"/>
      <c r="F149" s="117"/>
      <c r="G149" s="119"/>
      <c r="H149" s="119"/>
      <c r="I149" s="126"/>
    </row>
    <row r="150" spans="1:9" x14ac:dyDescent="0.25">
      <c r="A150" s="74" t="s">
        <v>129</v>
      </c>
      <c r="B150" s="95"/>
      <c r="C150" s="95"/>
      <c r="D150" s="113"/>
      <c r="E150" s="114"/>
      <c r="F150" s="117"/>
      <c r="G150" s="119"/>
      <c r="H150" s="119"/>
      <c r="I150" s="126"/>
    </row>
    <row r="151" spans="1:9" x14ac:dyDescent="0.25">
      <c r="A151" s="74" t="s">
        <v>130</v>
      </c>
      <c r="B151" s="95"/>
      <c r="C151" s="95"/>
      <c r="D151" s="113"/>
      <c r="E151" s="114"/>
      <c r="F151" s="117"/>
      <c r="G151" s="119"/>
      <c r="H151" s="119"/>
      <c r="I151" s="126"/>
    </row>
    <row r="152" spans="1:9" x14ac:dyDescent="0.25">
      <c r="A152" s="74" t="s">
        <v>131</v>
      </c>
      <c r="B152" s="95"/>
      <c r="C152" s="95"/>
      <c r="D152" s="113"/>
      <c r="E152" s="114"/>
      <c r="F152" s="117"/>
      <c r="G152" s="119"/>
      <c r="H152" s="119"/>
      <c r="I152" s="126"/>
    </row>
    <row r="153" spans="1:9" x14ac:dyDescent="0.25">
      <c r="A153" s="74" t="s">
        <v>132</v>
      </c>
      <c r="B153" s="95"/>
      <c r="C153" s="95"/>
      <c r="D153" s="113"/>
      <c r="E153" s="114"/>
      <c r="F153" s="117"/>
      <c r="G153" s="119"/>
      <c r="H153" s="119"/>
      <c r="I153" s="126"/>
    </row>
    <row r="154" spans="1:9" x14ac:dyDescent="0.25">
      <c r="A154" s="74" t="s">
        <v>133</v>
      </c>
      <c r="B154" s="95"/>
      <c r="C154" s="95"/>
      <c r="D154" s="113"/>
      <c r="E154" s="114"/>
      <c r="F154" s="117"/>
      <c r="G154" s="119"/>
      <c r="H154" s="119"/>
      <c r="I154" s="126"/>
    </row>
    <row r="155" spans="1:9" x14ac:dyDescent="0.25">
      <c r="A155" s="74" t="s">
        <v>134</v>
      </c>
      <c r="B155" s="95"/>
      <c r="C155" s="95"/>
      <c r="D155" s="113"/>
      <c r="E155" s="114"/>
      <c r="F155" s="117"/>
      <c r="G155" s="119"/>
      <c r="H155" s="119"/>
      <c r="I155" s="126"/>
    </row>
    <row r="156" spans="1:9" x14ac:dyDescent="0.25">
      <c r="A156" s="74" t="s">
        <v>135</v>
      </c>
      <c r="B156" s="95"/>
      <c r="C156" s="95"/>
      <c r="D156" s="113"/>
      <c r="E156" s="114"/>
      <c r="F156" s="117"/>
      <c r="G156" s="119"/>
      <c r="H156" s="119"/>
      <c r="I156" s="126"/>
    </row>
    <row r="157" spans="1:9" x14ac:dyDescent="0.25">
      <c r="A157" s="74" t="s">
        <v>136</v>
      </c>
      <c r="B157" s="95"/>
      <c r="C157" s="95"/>
      <c r="D157" s="113"/>
      <c r="E157" s="114"/>
      <c r="F157" s="117"/>
      <c r="G157" s="119"/>
      <c r="H157" s="119"/>
      <c r="I157" s="126"/>
    </row>
    <row r="158" spans="1:9" x14ac:dyDescent="0.25">
      <c r="A158" s="74" t="s">
        <v>137</v>
      </c>
      <c r="B158" s="95"/>
      <c r="C158" s="95"/>
      <c r="D158" s="113"/>
      <c r="E158" s="114"/>
      <c r="F158" s="117"/>
      <c r="G158" s="119"/>
      <c r="H158" s="119"/>
      <c r="I158" s="126"/>
    </row>
    <row r="159" spans="1:9" x14ac:dyDescent="0.25">
      <c r="A159" s="74" t="s">
        <v>140</v>
      </c>
      <c r="B159" s="95"/>
      <c r="C159" s="95"/>
      <c r="D159" s="113"/>
      <c r="E159" s="114"/>
      <c r="F159" s="117"/>
      <c r="G159" s="119"/>
      <c r="H159" s="119"/>
      <c r="I159" s="126"/>
    </row>
    <row r="160" spans="1:9" x14ac:dyDescent="0.25">
      <c r="A160" s="74" t="s">
        <v>141</v>
      </c>
      <c r="B160" s="95"/>
      <c r="C160" s="95"/>
      <c r="D160" s="113"/>
      <c r="E160" s="114"/>
      <c r="F160" s="117"/>
      <c r="G160" s="119"/>
      <c r="H160" s="119"/>
      <c r="I160" s="126"/>
    </row>
    <row r="161" spans="1:9" s="292" customFormat="1" x14ac:dyDescent="0.25">
      <c r="A161" s="74" t="s">
        <v>142</v>
      </c>
      <c r="B161" s="95"/>
      <c r="C161" s="95"/>
      <c r="D161" s="113"/>
      <c r="E161" s="114"/>
      <c r="F161" s="117"/>
      <c r="G161" s="119"/>
      <c r="H161" s="119"/>
      <c r="I161" s="126"/>
    </row>
    <row r="162" spans="1:9" x14ac:dyDescent="0.25">
      <c r="A162" s="74" t="s">
        <v>143</v>
      </c>
      <c r="B162" s="95"/>
      <c r="C162" s="95"/>
      <c r="D162" s="113"/>
      <c r="E162" s="114"/>
      <c r="F162" s="117"/>
      <c r="G162" s="119"/>
      <c r="H162" s="119"/>
      <c r="I162" s="126"/>
    </row>
    <row r="163" spans="1:9" x14ac:dyDescent="0.25">
      <c r="A163" s="74" t="s">
        <v>144</v>
      </c>
      <c r="B163" s="95"/>
      <c r="C163" s="95"/>
      <c r="D163" s="113"/>
      <c r="E163" s="114"/>
      <c r="F163" s="117"/>
      <c r="G163" s="119"/>
      <c r="H163" s="119"/>
      <c r="I163" s="126"/>
    </row>
    <row r="164" spans="1:9" x14ac:dyDescent="0.25">
      <c r="A164" s="74" t="s">
        <v>145</v>
      </c>
      <c r="B164" s="95"/>
      <c r="C164" s="95"/>
      <c r="D164" s="113"/>
      <c r="E164" s="114"/>
      <c r="F164" s="117"/>
      <c r="G164" s="119"/>
      <c r="H164" s="119"/>
      <c r="I164" s="126"/>
    </row>
    <row r="165" spans="1:9" x14ac:dyDescent="0.25">
      <c r="A165" s="74" t="s">
        <v>146</v>
      </c>
      <c r="B165" s="95"/>
      <c r="C165" s="95"/>
      <c r="D165" s="113"/>
      <c r="E165" s="114"/>
      <c r="F165" s="117"/>
      <c r="G165" s="119"/>
      <c r="H165" s="119"/>
      <c r="I165" s="126"/>
    </row>
    <row r="166" spans="1:9" x14ac:dyDescent="0.25">
      <c r="A166" s="74" t="s">
        <v>147</v>
      </c>
      <c r="B166" s="95"/>
      <c r="C166" s="95"/>
      <c r="D166" s="113"/>
      <c r="E166" s="114"/>
      <c r="F166" s="117"/>
      <c r="G166" s="119"/>
      <c r="H166" s="119"/>
      <c r="I166" s="126"/>
    </row>
    <row r="167" spans="1:9" x14ac:dyDescent="0.25">
      <c r="A167" s="74" t="s">
        <v>148</v>
      </c>
      <c r="B167" s="95"/>
      <c r="C167" s="95"/>
      <c r="D167" s="113"/>
      <c r="E167" s="114"/>
      <c r="F167" s="117"/>
      <c r="G167" s="119"/>
      <c r="H167" s="119"/>
      <c r="I167" s="126"/>
    </row>
    <row r="168" spans="1:9" x14ac:dyDescent="0.25">
      <c r="A168" s="74" t="s">
        <v>149</v>
      </c>
      <c r="B168" s="95"/>
      <c r="C168" s="95"/>
      <c r="D168" s="113"/>
      <c r="E168" s="114"/>
      <c r="F168" s="117"/>
      <c r="G168" s="119"/>
      <c r="H168" s="119"/>
      <c r="I168" s="126"/>
    </row>
    <row r="169" spans="1:9" x14ac:dyDescent="0.25">
      <c r="A169" s="74" t="s">
        <v>150</v>
      </c>
      <c r="B169" s="95"/>
      <c r="C169" s="95"/>
      <c r="D169" s="113"/>
      <c r="E169" s="114"/>
      <c r="F169" s="117"/>
      <c r="G169" s="119"/>
      <c r="H169" s="119"/>
      <c r="I169" s="126"/>
    </row>
    <row r="170" spans="1:9" x14ac:dyDescent="0.25">
      <c r="A170" s="74" t="s">
        <v>151</v>
      </c>
      <c r="B170" s="95"/>
      <c r="C170" s="95"/>
      <c r="D170" s="113"/>
      <c r="E170" s="114"/>
      <c r="F170" s="117"/>
      <c r="G170" s="119"/>
      <c r="H170" s="119"/>
      <c r="I170" s="126"/>
    </row>
    <row r="171" spans="1:9" x14ac:dyDescent="0.25">
      <c r="A171" s="74" t="s">
        <v>152</v>
      </c>
      <c r="B171" s="95"/>
      <c r="C171" s="95"/>
      <c r="D171" s="113"/>
      <c r="E171" s="114"/>
      <c r="F171" s="117"/>
      <c r="G171" s="119"/>
      <c r="H171" s="119"/>
      <c r="I171" s="126"/>
    </row>
    <row r="172" spans="1:9" x14ac:dyDescent="0.25">
      <c r="A172" s="74" t="s">
        <v>153</v>
      </c>
      <c r="B172" s="95"/>
      <c r="C172" s="95"/>
      <c r="D172" s="113"/>
      <c r="E172" s="114"/>
      <c r="F172" s="117"/>
      <c r="G172" s="119"/>
      <c r="H172" s="119"/>
      <c r="I172" s="126"/>
    </row>
    <row r="173" spans="1:9" x14ac:dyDescent="0.25">
      <c r="A173" s="74" t="s">
        <v>154</v>
      </c>
      <c r="B173" s="95"/>
      <c r="C173" s="95"/>
      <c r="D173" s="113"/>
      <c r="E173" s="114"/>
      <c r="F173" s="117"/>
      <c r="G173" s="119"/>
      <c r="H173" s="119"/>
      <c r="I173" s="126"/>
    </row>
    <row r="174" spans="1:9" x14ac:dyDescent="0.25">
      <c r="A174" s="74" t="s">
        <v>155</v>
      </c>
      <c r="B174" s="95"/>
      <c r="C174" s="95"/>
      <c r="D174" s="113"/>
      <c r="E174" s="114"/>
      <c r="F174" s="117"/>
      <c r="G174" s="119"/>
      <c r="H174" s="119"/>
      <c r="I174" s="126"/>
    </row>
    <row r="175" spans="1:9" x14ac:dyDescent="0.25">
      <c r="A175" s="74" t="s">
        <v>156</v>
      </c>
      <c r="B175" s="95"/>
      <c r="C175" s="95"/>
      <c r="D175" s="113"/>
      <c r="E175" s="114"/>
      <c r="F175" s="117"/>
      <c r="G175" s="119"/>
      <c r="H175" s="119"/>
      <c r="I175" s="126"/>
    </row>
    <row r="176" spans="1:9" x14ac:dyDescent="0.25">
      <c r="A176" s="74" t="s">
        <v>157</v>
      </c>
      <c r="B176" s="95"/>
      <c r="C176" s="95"/>
      <c r="D176" s="113"/>
      <c r="E176" s="114"/>
      <c r="F176" s="117"/>
      <c r="G176" s="119"/>
      <c r="H176" s="119"/>
      <c r="I176" s="126"/>
    </row>
    <row r="177" spans="1:9" x14ac:dyDescent="0.25">
      <c r="A177" s="74" t="s">
        <v>158</v>
      </c>
      <c r="B177" s="95"/>
      <c r="C177" s="95"/>
      <c r="D177" s="113"/>
      <c r="E177" s="114"/>
      <c r="F177" s="117"/>
      <c r="G177" s="119"/>
      <c r="H177" s="119"/>
      <c r="I177" s="126"/>
    </row>
    <row r="178" spans="1:9" x14ac:dyDescent="0.25">
      <c r="A178" s="74" t="s">
        <v>159</v>
      </c>
      <c r="B178" s="96"/>
      <c r="C178" s="96"/>
      <c r="D178" s="115"/>
      <c r="E178" s="116"/>
      <c r="F178" s="118"/>
      <c r="G178" s="120"/>
      <c r="H178" s="120"/>
      <c r="I178" s="127"/>
    </row>
    <row r="179" spans="1:9" ht="15.75" thickBot="1" x14ac:dyDescent="0.3">
      <c r="A179" s="292"/>
      <c r="B179" s="292"/>
      <c r="C179" s="292"/>
      <c r="D179" s="292"/>
      <c r="E179" s="292"/>
      <c r="F179" s="292"/>
      <c r="G179" s="292"/>
      <c r="H179" s="292"/>
      <c r="I179" s="292"/>
    </row>
    <row r="180" spans="1:9" x14ac:dyDescent="0.25">
      <c r="A180" s="98" t="str">
        <f>P_2!B82</f>
        <v>rPSA 5</v>
      </c>
      <c r="B180" s="99" t="s">
        <v>41</v>
      </c>
      <c r="C180" s="99" t="s">
        <v>42</v>
      </c>
      <c r="D180" s="203" t="s">
        <v>72</v>
      </c>
      <c r="E180" s="204" t="s">
        <v>27</v>
      </c>
      <c r="F180" s="205" t="s">
        <v>77</v>
      </c>
      <c r="G180" s="206" t="s">
        <v>48</v>
      </c>
      <c r="H180" s="206" t="s">
        <v>46</v>
      </c>
      <c r="I180" s="207" t="s">
        <v>2</v>
      </c>
    </row>
    <row r="181" spans="1:9" s="292" customFormat="1" x14ac:dyDescent="0.25">
      <c r="A181" s="58" t="str">
        <f>N_2!B100</f>
        <v>Herstellung der Betriebsbereitschaft</v>
      </c>
      <c r="B181" s="200"/>
      <c r="C181" s="201"/>
      <c r="D181" s="212"/>
      <c r="E181" s="195">
        <f>SUM(E183:E222)</f>
        <v>0</v>
      </c>
      <c r="F181" s="196">
        <f>SUM(F183:F222)</f>
        <v>0</v>
      </c>
      <c r="G181" s="197"/>
      <c r="H181" s="197"/>
      <c r="I181" s="213"/>
    </row>
    <row r="182" spans="1:9" x14ac:dyDescent="0.25">
      <c r="A182" s="51"/>
      <c r="B182" s="13"/>
      <c r="C182" s="202"/>
      <c r="D182" s="212"/>
      <c r="E182" s="194"/>
      <c r="F182" s="196"/>
      <c r="G182" s="197"/>
      <c r="H182" s="197"/>
      <c r="I182" s="213"/>
    </row>
    <row r="183" spans="1:9" x14ac:dyDescent="0.25">
      <c r="A183" s="74" t="s">
        <v>30</v>
      </c>
      <c r="B183" s="95"/>
      <c r="C183" s="95"/>
      <c r="D183" s="208"/>
      <c r="E183" s="114">
        <v>0</v>
      </c>
      <c r="F183" s="117"/>
      <c r="G183" s="119"/>
      <c r="H183" s="119"/>
      <c r="I183" s="209"/>
    </row>
    <row r="184" spans="1:9" x14ac:dyDescent="0.25">
      <c r="A184" s="74" t="s">
        <v>31</v>
      </c>
      <c r="B184" s="95"/>
      <c r="C184" s="95"/>
      <c r="D184" s="208"/>
      <c r="E184" s="114"/>
      <c r="F184" s="117"/>
      <c r="G184" s="119"/>
      <c r="H184" s="119"/>
      <c r="I184" s="209"/>
    </row>
    <row r="185" spans="1:9" x14ac:dyDescent="0.25">
      <c r="A185" s="74" t="s">
        <v>32</v>
      </c>
      <c r="B185" s="95"/>
      <c r="C185" s="95"/>
      <c r="D185" s="208"/>
      <c r="E185" s="114"/>
      <c r="F185" s="117"/>
      <c r="G185" s="119"/>
      <c r="H185" s="119"/>
      <c r="I185" s="209"/>
    </row>
    <row r="186" spans="1:9" x14ac:dyDescent="0.25">
      <c r="A186" s="74" t="s">
        <v>33</v>
      </c>
      <c r="B186" s="95"/>
      <c r="C186" s="95"/>
      <c r="D186" s="208"/>
      <c r="E186" s="114"/>
      <c r="F186" s="117"/>
      <c r="G186" s="119"/>
      <c r="H186" s="119"/>
      <c r="I186" s="209"/>
    </row>
    <row r="187" spans="1:9" x14ac:dyDescent="0.25">
      <c r="A187" s="74" t="s">
        <v>34</v>
      </c>
      <c r="B187" s="95"/>
      <c r="C187" s="95"/>
      <c r="D187" s="208"/>
      <c r="E187" s="114"/>
      <c r="F187" s="117"/>
      <c r="G187" s="119"/>
      <c r="H187" s="119"/>
      <c r="I187" s="209"/>
    </row>
    <row r="188" spans="1:9" x14ac:dyDescent="0.25">
      <c r="A188" s="74" t="s">
        <v>35</v>
      </c>
      <c r="B188" s="95"/>
      <c r="C188" s="95"/>
      <c r="D188" s="208"/>
      <c r="E188" s="114"/>
      <c r="F188" s="117"/>
      <c r="G188" s="119"/>
      <c r="H188" s="119"/>
      <c r="I188" s="209"/>
    </row>
    <row r="189" spans="1:9" x14ac:dyDescent="0.25">
      <c r="A189" s="74" t="s">
        <v>36</v>
      </c>
      <c r="B189" s="95"/>
      <c r="C189" s="95"/>
      <c r="D189" s="208"/>
      <c r="E189" s="114"/>
      <c r="F189" s="117"/>
      <c r="G189" s="119"/>
      <c r="H189" s="119"/>
      <c r="I189" s="209"/>
    </row>
    <row r="190" spans="1:9" x14ac:dyDescent="0.25">
      <c r="A190" s="74" t="s">
        <v>37</v>
      </c>
      <c r="B190" s="95"/>
      <c r="C190" s="95"/>
      <c r="D190" s="208"/>
      <c r="E190" s="114"/>
      <c r="F190" s="117"/>
      <c r="G190" s="119"/>
      <c r="H190" s="119"/>
      <c r="I190" s="209"/>
    </row>
    <row r="191" spans="1:9" x14ac:dyDescent="0.25">
      <c r="A191" s="74" t="s">
        <v>38</v>
      </c>
      <c r="B191" s="95"/>
      <c r="C191" s="95"/>
      <c r="D191" s="208"/>
      <c r="E191" s="114"/>
      <c r="F191" s="117"/>
      <c r="G191" s="119"/>
      <c r="H191" s="119"/>
      <c r="I191" s="209"/>
    </row>
    <row r="192" spans="1:9" x14ac:dyDescent="0.25">
      <c r="A192" s="74" t="s">
        <v>39</v>
      </c>
      <c r="B192" s="95"/>
      <c r="C192" s="95"/>
      <c r="D192" s="208"/>
      <c r="E192" s="114"/>
      <c r="F192" s="117"/>
      <c r="G192" s="119"/>
      <c r="H192" s="119"/>
      <c r="I192" s="209"/>
    </row>
    <row r="193" spans="1:9" x14ac:dyDescent="0.25">
      <c r="A193" s="74" t="s">
        <v>128</v>
      </c>
      <c r="B193" s="95"/>
      <c r="C193" s="95"/>
      <c r="D193" s="208"/>
      <c r="E193" s="114"/>
      <c r="F193" s="117"/>
      <c r="G193" s="119"/>
      <c r="H193" s="119"/>
      <c r="I193" s="209"/>
    </row>
    <row r="194" spans="1:9" x14ac:dyDescent="0.25">
      <c r="A194" s="74" t="s">
        <v>129</v>
      </c>
      <c r="B194" s="95"/>
      <c r="C194" s="95"/>
      <c r="D194" s="208"/>
      <c r="E194" s="114"/>
      <c r="F194" s="117"/>
      <c r="G194" s="119"/>
      <c r="H194" s="119"/>
      <c r="I194" s="209"/>
    </row>
    <row r="195" spans="1:9" x14ac:dyDescent="0.25">
      <c r="A195" s="74" t="s">
        <v>130</v>
      </c>
      <c r="B195" s="95"/>
      <c r="C195" s="95"/>
      <c r="D195" s="208"/>
      <c r="E195" s="114"/>
      <c r="F195" s="117"/>
      <c r="G195" s="119"/>
      <c r="H195" s="119"/>
      <c r="I195" s="209"/>
    </row>
    <row r="196" spans="1:9" x14ac:dyDescent="0.25">
      <c r="A196" s="74" t="s">
        <v>131</v>
      </c>
      <c r="B196" s="95"/>
      <c r="C196" s="95"/>
      <c r="D196" s="208"/>
      <c r="E196" s="114"/>
      <c r="F196" s="117"/>
      <c r="G196" s="119"/>
      <c r="H196" s="119"/>
      <c r="I196" s="209"/>
    </row>
    <row r="197" spans="1:9" x14ac:dyDescent="0.25">
      <c r="A197" s="74" t="s">
        <v>132</v>
      </c>
      <c r="B197" s="95"/>
      <c r="C197" s="95"/>
      <c r="D197" s="208"/>
      <c r="E197" s="114"/>
      <c r="F197" s="117"/>
      <c r="G197" s="119"/>
      <c r="H197" s="119"/>
      <c r="I197" s="209"/>
    </row>
    <row r="198" spans="1:9" x14ac:dyDescent="0.25">
      <c r="A198" s="74" t="s">
        <v>133</v>
      </c>
      <c r="B198" s="95"/>
      <c r="C198" s="95"/>
      <c r="D198" s="208"/>
      <c r="E198" s="114"/>
      <c r="F198" s="117"/>
      <c r="G198" s="119"/>
      <c r="H198" s="119"/>
      <c r="I198" s="209"/>
    </row>
    <row r="199" spans="1:9" x14ac:dyDescent="0.25">
      <c r="A199" s="74" t="s">
        <v>134</v>
      </c>
      <c r="B199" s="95"/>
      <c r="C199" s="95"/>
      <c r="D199" s="208"/>
      <c r="E199" s="114"/>
      <c r="F199" s="117"/>
      <c r="G199" s="119"/>
      <c r="H199" s="119"/>
      <c r="I199" s="209"/>
    </row>
    <row r="200" spans="1:9" x14ac:dyDescent="0.25">
      <c r="A200" s="74" t="s">
        <v>135</v>
      </c>
      <c r="B200" s="95"/>
      <c r="C200" s="95"/>
      <c r="D200" s="208"/>
      <c r="E200" s="114"/>
      <c r="F200" s="117"/>
      <c r="G200" s="119"/>
      <c r="H200" s="119"/>
      <c r="I200" s="209"/>
    </row>
    <row r="201" spans="1:9" x14ac:dyDescent="0.25">
      <c r="A201" s="74" t="s">
        <v>136</v>
      </c>
      <c r="B201" s="95"/>
      <c r="C201" s="95"/>
      <c r="D201" s="208"/>
      <c r="E201" s="114"/>
      <c r="F201" s="117"/>
      <c r="G201" s="119"/>
      <c r="H201" s="119"/>
      <c r="I201" s="209"/>
    </row>
    <row r="202" spans="1:9" x14ac:dyDescent="0.25">
      <c r="A202" s="74" t="s">
        <v>137</v>
      </c>
      <c r="B202" s="95"/>
      <c r="C202" s="95"/>
      <c r="D202" s="208"/>
      <c r="E202" s="114"/>
      <c r="F202" s="117"/>
      <c r="G202" s="119"/>
      <c r="H202" s="119"/>
      <c r="I202" s="209"/>
    </row>
    <row r="203" spans="1:9" x14ac:dyDescent="0.25">
      <c r="A203" s="74" t="s">
        <v>140</v>
      </c>
      <c r="B203" s="95"/>
      <c r="C203" s="95"/>
      <c r="D203" s="208"/>
      <c r="E203" s="114"/>
      <c r="F203" s="117"/>
      <c r="G203" s="119"/>
      <c r="H203" s="119"/>
      <c r="I203" s="209"/>
    </row>
    <row r="204" spans="1:9" x14ac:dyDescent="0.25">
      <c r="A204" s="74" t="s">
        <v>141</v>
      </c>
      <c r="B204" s="95"/>
      <c r="C204" s="95"/>
      <c r="D204" s="208"/>
      <c r="E204" s="114"/>
      <c r="F204" s="117"/>
      <c r="G204" s="119"/>
      <c r="H204" s="119"/>
      <c r="I204" s="209"/>
    </row>
    <row r="205" spans="1:9" x14ac:dyDescent="0.25">
      <c r="A205" s="74" t="s">
        <v>142</v>
      </c>
      <c r="B205" s="95"/>
      <c r="C205" s="95"/>
      <c r="D205" s="208"/>
      <c r="E205" s="114"/>
      <c r="F205" s="117"/>
      <c r="G205" s="119"/>
      <c r="H205" s="119"/>
      <c r="I205" s="209"/>
    </row>
    <row r="206" spans="1:9" x14ac:dyDescent="0.25">
      <c r="A206" s="74" t="s">
        <v>143</v>
      </c>
      <c r="B206" s="95"/>
      <c r="C206" s="95"/>
      <c r="D206" s="208"/>
      <c r="E206" s="114"/>
      <c r="F206" s="117"/>
      <c r="G206" s="119"/>
      <c r="H206" s="119"/>
      <c r="I206" s="209"/>
    </row>
    <row r="207" spans="1:9" x14ac:dyDescent="0.25">
      <c r="A207" s="74" t="s">
        <v>144</v>
      </c>
      <c r="B207" s="95"/>
      <c r="C207" s="95"/>
      <c r="D207" s="208"/>
      <c r="E207" s="114"/>
      <c r="F207" s="117"/>
      <c r="G207" s="119"/>
      <c r="H207" s="119"/>
      <c r="I207" s="209"/>
    </row>
    <row r="208" spans="1:9" x14ac:dyDescent="0.25">
      <c r="A208" s="74" t="s">
        <v>145</v>
      </c>
      <c r="B208" s="95"/>
      <c r="C208" s="95"/>
      <c r="D208" s="208"/>
      <c r="E208" s="114"/>
      <c r="F208" s="117"/>
      <c r="G208" s="119"/>
      <c r="H208" s="119"/>
      <c r="I208" s="209"/>
    </row>
    <row r="209" spans="1:9" x14ac:dyDescent="0.25">
      <c r="A209" s="74" t="s">
        <v>146</v>
      </c>
      <c r="B209" s="95"/>
      <c r="C209" s="95"/>
      <c r="D209" s="208"/>
      <c r="E209" s="114"/>
      <c r="F209" s="117"/>
      <c r="G209" s="119"/>
      <c r="H209" s="119"/>
      <c r="I209" s="209"/>
    </row>
    <row r="210" spans="1:9" x14ac:dyDescent="0.25">
      <c r="A210" s="74" t="s">
        <v>147</v>
      </c>
      <c r="B210" s="95"/>
      <c r="C210" s="95"/>
      <c r="D210" s="208"/>
      <c r="E210" s="114"/>
      <c r="F210" s="117"/>
      <c r="G210" s="119"/>
      <c r="H210" s="119"/>
      <c r="I210" s="209"/>
    </row>
    <row r="211" spans="1:9" x14ac:dyDescent="0.25">
      <c r="A211" s="74" t="s">
        <v>148</v>
      </c>
      <c r="B211" s="95"/>
      <c r="C211" s="95"/>
      <c r="D211" s="208"/>
      <c r="E211" s="114"/>
      <c r="F211" s="117"/>
      <c r="G211" s="119"/>
      <c r="H211" s="119"/>
      <c r="I211" s="209"/>
    </row>
    <row r="212" spans="1:9" x14ac:dyDescent="0.25">
      <c r="A212" s="74" t="s">
        <v>149</v>
      </c>
      <c r="B212" s="95"/>
      <c r="C212" s="95"/>
      <c r="D212" s="208"/>
      <c r="E212" s="114"/>
      <c r="F212" s="117"/>
      <c r="G212" s="119"/>
      <c r="H212" s="119"/>
      <c r="I212" s="209"/>
    </row>
    <row r="213" spans="1:9" x14ac:dyDescent="0.25">
      <c r="A213" s="74" t="s">
        <v>150</v>
      </c>
      <c r="B213" s="95"/>
      <c r="C213" s="95"/>
      <c r="D213" s="208"/>
      <c r="E213" s="114"/>
      <c r="F213" s="117"/>
      <c r="G213" s="119"/>
      <c r="H213" s="119"/>
      <c r="I213" s="209"/>
    </row>
    <row r="214" spans="1:9" x14ac:dyDescent="0.25">
      <c r="A214" s="74" t="s">
        <v>151</v>
      </c>
      <c r="B214" s="95"/>
      <c r="C214" s="95"/>
      <c r="D214" s="208"/>
      <c r="E214" s="114"/>
      <c r="F214" s="117"/>
      <c r="G214" s="119"/>
      <c r="H214" s="119"/>
      <c r="I214" s="209"/>
    </row>
    <row r="215" spans="1:9" x14ac:dyDescent="0.25">
      <c r="A215" s="74" t="s">
        <v>152</v>
      </c>
      <c r="B215" s="95"/>
      <c r="C215" s="95"/>
      <c r="D215" s="208"/>
      <c r="E215" s="114"/>
      <c r="F215" s="117"/>
      <c r="G215" s="119"/>
      <c r="H215" s="119"/>
      <c r="I215" s="209"/>
    </row>
    <row r="216" spans="1:9" x14ac:dyDescent="0.25">
      <c r="A216" s="74" t="s">
        <v>153</v>
      </c>
      <c r="B216" s="95"/>
      <c r="C216" s="95"/>
      <c r="D216" s="208"/>
      <c r="E216" s="114"/>
      <c r="F216" s="117"/>
      <c r="G216" s="119"/>
      <c r="H216" s="119"/>
      <c r="I216" s="209"/>
    </row>
    <row r="217" spans="1:9" x14ac:dyDescent="0.25">
      <c r="A217" s="74" t="s">
        <v>154</v>
      </c>
      <c r="B217" s="95"/>
      <c r="C217" s="95"/>
      <c r="D217" s="208"/>
      <c r="E217" s="114"/>
      <c r="F217" s="117"/>
      <c r="G217" s="119"/>
      <c r="H217" s="119"/>
      <c r="I217" s="209"/>
    </row>
    <row r="218" spans="1:9" x14ac:dyDescent="0.25">
      <c r="A218" s="74" t="s">
        <v>155</v>
      </c>
      <c r="B218" s="95"/>
      <c r="C218" s="95"/>
      <c r="D218" s="208"/>
      <c r="E218" s="114"/>
      <c r="F218" s="117"/>
      <c r="G218" s="119"/>
      <c r="H218" s="119"/>
      <c r="I218" s="209"/>
    </row>
    <row r="219" spans="1:9" x14ac:dyDescent="0.25">
      <c r="A219" s="74" t="s">
        <v>156</v>
      </c>
      <c r="B219" s="95"/>
      <c r="C219" s="95"/>
      <c r="D219" s="208"/>
      <c r="E219" s="114"/>
      <c r="F219" s="117"/>
      <c r="G219" s="119"/>
      <c r="H219" s="119"/>
      <c r="I219" s="209"/>
    </row>
    <row r="220" spans="1:9" x14ac:dyDescent="0.25">
      <c r="A220" s="74" t="s">
        <v>157</v>
      </c>
      <c r="B220" s="96"/>
      <c r="C220" s="96"/>
      <c r="D220" s="210"/>
      <c r="E220" s="116"/>
      <c r="F220" s="118"/>
      <c r="G220" s="120"/>
      <c r="H220" s="120"/>
      <c r="I220" s="211"/>
    </row>
    <row r="221" spans="1:9" x14ac:dyDescent="0.25">
      <c r="A221" s="74" t="s">
        <v>158</v>
      </c>
      <c r="B221" s="95"/>
      <c r="C221" s="95"/>
      <c r="D221" s="208"/>
      <c r="E221" s="114"/>
      <c r="F221" s="117"/>
      <c r="G221" s="119"/>
      <c r="H221" s="119"/>
      <c r="I221" s="209"/>
    </row>
    <row r="222" spans="1:9" x14ac:dyDescent="0.25">
      <c r="A222" s="74" t="s">
        <v>159</v>
      </c>
      <c r="B222" s="95"/>
      <c r="C222" s="95"/>
      <c r="D222" s="208"/>
      <c r="E222" s="114"/>
      <c r="F222" s="117"/>
      <c r="G222" s="119"/>
      <c r="H222" s="119"/>
      <c r="I222" s="209"/>
    </row>
    <row r="223" spans="1:9" x14ac:dyDescent="0.25">
      <c r="A223" s="292"/>
      <c r="B223" s="292"/>
      <c r="C223" s="292"/>
      <c r="D223" s="292"/>
      <c r="E223" s="292"/>
      <c r="F223" s="292"/>
      <c r="G223" s="292"/>
      <c r="H223" s="292"/>
      <c r="I223" s="292"/>
    </row>
  </sheetData>
  <sheetProtection algorithmName="SHA-512" hashValue="6Xdwwg7Nrh1mnDKn3U37Z9yZ1FWGEoeBO7xppyQ662zWZjlL75ZKES7opFbpOUw2L2HZVrcFHvNF2XR7as+XnQ==" saltValue="ICA3GanU6JCfigzVAOBgKQ==" spinCount="100000" sheet="1" insertRows="0" selectLockedCells="1"/>
  <protectedRanges>
    <protectedRange sqref="A4 A48 A92 A136 A180 A181:C182 E181:G182 E49:G50 E93:G94 E137:G138 E5:G6 A5:C6 A49:C50 A93:C94 A137:C138" name="Bereich2_1"/>
    <protectedRange sqref="A1" name="Bereich2_2"/>
  </protectedRanges>
  <dataValidations count="1">
    <dataValidation allowBlank="1" showInputMessage="1" sqref="F7:F46 F51:F90 F95:F134 F139:F178 F183:F222" xr:uid="{00000000-0002-0000-0A00-000000000000}"/>
  </dataValidations>
  <pageMargins left="0.7" right="0.7" top="0.78740157499999996" bottom="0.78740157499999996" header="0.3" footer="0.3"/>
  <pageSetup paperSize="9" orientation="portrait"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1000000}">
          <x14:formula1>
            <xm:f>'+'!$B$29:$B$31</xm:f>
          </x14:formula1>
          <xm:sqref>H7:H46 H51:H90 H95:H134 H139:H178 H183:H222</xm:sqref>
        </x14:dataValidation>
        <x14:dataValidation type="list" allowBlank="1" showInputMessage="1" showErrorMessage="1" xr:uid="{00000000-0002-0000-0A00-000002000000}">
          <x14:formula1>
            <xm:f>'+'!$C$21:$C$24</xm:f>
          </x14:formula1>
          <xm:sqref>G183:G222 G139:G178 G95:G134 G51:G90 G7:G46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tabColor theme="9" tint="0.79998168889431442"/>
  </sheetPr>
  <dimension ref="A1:E30"/>
  <sheetViews>
    <sheetView workbookViewId="0">
      <pane ySplit="1" topLeftCell="A2" activePane="bottomLeft" state="frozen"/>
      <selection activeCell="A75" sqref="A75:G75"/>
      <selection pane="bottomLeft" activeCell="B8" sqref="B8"/>
    </sheetView>
  </sheetViews>
  <sheetFormatPr baseColWidth="10" defaultColWidth="11.42578125" defaultRowHeight="15" x14ac:dyDescent="0.25"/>
  <cols>
    <col min="1" max="1" width="67.5703125" style="1" bestFit="1" customWidth="1"/>
    <col min="2" max="2" width="30.140625" style="1" bestFit="1" customWidth="1"/>
    <col min="3" max="3" width="37.140625" style="1" bestFit="1" customWidth="1"/>
    <col min="4" max="4" width="26.85546875" style="1" bestFit="1" customWidth="1"/>
    <col min="5" max="5" width="22.28515625" style="1" bestFit="1" customWidth="1"/>
    <col min="6" max="6" width="26" style="1" bestFit="1" customWidth="1"/>
    <col min="7" max="7" width="30" style="1" bestFit="1" customWidth="1"/>
    <col min="8" max="8" width="30" style="1" customWidth="1"/>
    <col min="9" max="9" width="36.85546875" style="1" bestFit="1" customWidth="1"/>
    <col min="10" max="10" width="36.85546875" style="1" customWidth="1"/>
    <col min="11" max="11" width="32" style="1" bestFit="1" customWidth="1"/>
    <col min="12" max="13" width="35.5703125" style="1" customWidth="1"/>
    <col min="14" max="14" width="32" style="1" bestFit="1" customWidth="1"/>
    <col min="15" max="16384" width="11.42578125" style="1"/>
  </cols>
  <sheetData>
    <row r="1" spans="1:5" ht="23.25" x14ac:dyDescent="0.35">
      <c r="A1" s="286" t="s">
        <v>224</v>
      </c>
    </row>
    <row r="4" spans="1:5" x14ac:dyDescent="0.25">
      <c r="A4" s="400"/>
      <c r="B4" s="401"/>
      <c r="C4" s="325"/>
    </row>
    <row r="5" spans="1:5" ht="15.75" thickBot="1" x14ac:dyDescent="0.3">
      <c r="A5" s="412"/>
      <c r="B5" s="413"/>
      <c r="C5" s="414"/>
    </row>
    <row r="6" spans="1:5" ht="15.75" thickBot="1" x14ac:dyDescent="0.3">
      <c r="A6" s="402"/>
      <c r="B6" s="403" t="s">
        <v>221</v>
      </c>
      <c r="C6" s="404" t="s">
        <v>2</v>
      </c>
      <c r="E6" s="592"/>
    </row>
    <row r="7" spans="1:5" ht="19.5" thickTop="1" x14ac:dyDescent="0.3">
      <c r="A7" s="405" t="s">
        <v>317</v>
      </c>
      <c r="B7" s="434">
        <f>SUM(B9:B13)</f>
        <v>0</v>
      </c>
      <c r="C7" s="406"/>
      <c r="E7" s="592"/>
    </row>
    <row r="8" spans="1:5" x14ac:dyDescent="0.25">
      <c r="A8" s="407" t="s">
        <v>3</v>
      </c>
      <c r="B8" s="496">
        <v>0</v>
      </c>
      <c r="C8" s="406"/>
      <c r="D8" s="458"/>
      <c r="E8" s="592"/>
    </row>
    <row r="9" spans="1:5" x14ac:dyDescent="0.25">
      <c r="A9" s="407" t="s">
        <v>318</v>
      </c>
      <c r="B9" s="487">
        <v>0</v>
      </c>
      <c r="C9" s="406"/>
      <c r="E9" s="592"/>
    </row>
    <row r="10" spans="1:5" x14ac:dyDescent="0.25">
      <c r="A10" s="407" t="s">
        <v>319</v>
      </c>
      <c r="B10" s="487">
        <v>0</v>
      </c>
      <c r="C10" s="408"/>
      <c r="E10" s="592"/>
    </row>
    <row r="11" spans="1:5" x14ac:dyDescent="0.25">
      <c r="A11" s="407" t="s">
        <v>320</v>
      </c>
      <c r="B11" s="487">
        <v>0</v>
      </c>
      <c r="C11" s="408"/>
      <c r="E11" s="592"/>
    </row>
    <row r="12" spans="1:5" x14ac:dyDescent="0.25">
      <c r="A12" s="409" t="s">
        <v>321</v>
      </c>
      <c r="B12" s="497">
        <v>0</v>
      </c>
      <c r="C12" s="408"/>
      <c r="E12" s="592"/>
    </row>
    <row r="13" spans="1:5" ht="15.75" thickBot="1" x14ac:dyDescent="0.3">
      <c r="A13" s="410" t="s">
        <v>322</v>
      </c>
      <c r="B13" s="491">
        <v>0</v>
      </c>
      <c r="C13" s="411"/>
      <c r="E13" s="592"/>
    </row>
    <row r="14" spans="1:5" x14ac:dyDescent="0.25">
      <c r="A14" s="400"/>
      <c r="B14" s="401"/>
      <c r="C14" s="325"/>
    </row>
    <row r="15" spans="1:5" x14ac:dyDescent="0.25">
      <c r="A15" s="328" t="s">
        <v>139</v>
      </c>
      <c r="B15" s="326"/>
      <c r="C15" s="326"/>
    </row>
    <row r="16" spans="1:5" x14ac:dyDescent="0.25">
      <c r="A16" s="583"/>
      <c r="B16" s="584"/>
      <c r="C16" s="585"/>
    </row>
    <row r="17" spans="1:3" x14ac:dyDescent="0.25">
      <c r="A17" s="586"/>
      <c r="B17" s="587"/>
      <c r="C17" s="588"/>
    </row>
    <row r="18" spans="1:3" x14ac:dyDescent="0.25">
      <c r="A18" s="586"/>
      <c r="B18" s="587"/>
      <c r="C18" s="588"/>
    </row>
    <row r="19" spans="1:3" x14ac:dyDescent="0.25">
      <c r="A19" s="586"/>
      <c r="B19" s="587"/>
      <c r="C19" s="588"/>
    </row>
    <row r="20" spans="1:3" x14ac:dyDescent="0.25">
      <c r="A20" s="586"/>
      <c r="B20" s="587"/>
      <c r="C20" s="588"/>
    </row>
    <row r="21" spans="1:3" x14ac:dyDescent="0.25">
      <c r="A21" s="586"/>
      <c r="B21" s="587"/>
      <c r="C21" s="588"/>
    </row>
    <row r="22" spans="1:3" x14ac:dyDescent="0.25">
      <c r="A22" s="586"/>
      <c r="B22" s="587"/>
      <c r="C22" s="588"/>
    </row>
    <row r="23" spans="1:3" x14ac:dyDescent="0.25">
      <c r="A23" s="586"/>
      <c r="B23" s="587"/>
      <c r="C23" s="588"/>
    </row>
    <row r="24" spans="1:3" x14ac:dyDescent="0.25">
      <c r="A24" s="586"/>
      <c r="B24" s="587"/>
      <c r="C24" s="588"/>
    </row>
    <row r="25" spans="1:3" x14ac:dyDescent="0.25">
      <c r="A25" s="586"/>
      <c r="B25" s="587"/>
      <c r="C25" s="588"/>
    </row>
    <row r="26" spans="1:3" x14ac:dyDescent="0.25">
      <c r="A26" s="586"/>
      <c r="B26" s="587"/>
      <c r="C26" s="588"/>
    </row>
    <row r="27" spans="1:3" x14ac:dyDescent="0.25">
      <c r="A27" s="586"/>
      <c r="B27" s="587"/>
      <c r="C27" s="588"/>
    </row>
    <row r="28" spans="1:3" x14ac:dyDescent="0.25">
      <c r="A28" s="586"/>
      <c r="B28" s="587"/>
      <c r="C28" s="588"/>
    </row>
    <row r="29" spans="1:3" x14ac:dyDescent="0.25">
      <c r="A29" s="586"/>
      <c r="B29" s="587"/>
      <c r="C29" s="588"/>
    </row>
    <row r="30" spans="1:3" x14ac:dyDescent="0.25">
      <c r="A30" s="589"/>
      <c r="B30" s="590"/>
      <c r="C30" s="591"/>
    </row>
  </sheetData>
  <sheetProtection algorithmName="SHA-512" hashValue="smzoGOeTwxdMKK3jxUek7adM3qIPc4BkRAl8LFUT718RB8I3Ob7Wb0bxDb0jIkix5/9r3xuQ6kmtUDQlrHQBNA==" saltValue="T/oemBr/W0o6TfFmFqRkbQ==" spinCount="100000" sheet="1" selectLockedCells="1"/>
  <protectedRanges>
    <protectedRange sqref="A1" name="Bereich2"/>
    <protectedRange sqref="A8 B5:C13" name="Bereich2_1"/>
    <protectedRange sqref="A5:A7 A9:A13" name="Bereich2_1_1"/>
  </protectedRanges>
  <mergeCells count="2">
    <mergeCell ref="A16:C30"/>
    <mergeCell ref="E6:E13"/>
  </mergeCells>
  <pageMargins left="0.7" right="0.7" top="0.78740157499999996" bottom="0.78740157499999996" header="0.3" footer="0.3"/>
  <pageSetup paperSize="9" orientation="portrait" r:id="rId1"/>
  <ignoredErrors>
    <ignoredError sqref="B7"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tabColor theme="9" tint="0.79998168889431442"/>
  </sheetPr>
  <dimension ref="A1:Q310"/>
  <sheetViews>
    <sheetView zoomScaleNormal="100" workbookViewId="0">
      <pane ySplit="1" topLeftCell="A2" activePane="bottomLeft" state="frozen"/>
      <selection activeCell="A75" sqref="A75:G75"/>
      <selection pane="bottomLeft" activeCell="L23" sqref="L23"/>
    </sheetView>
  </sheetViews>
  <sheetFormatPr baseColWidth="10" defaultColWidth="11.42578125" defaultRowHeight="15" x14ac:dyDescent="0.25"/>
  <cols>
    <col min="1" max="1" width="83.7109375" style="1" bestFit="1" customWidth="1"/>
    <col min="2" max="2" width="30.140625" style="1" bestFit="1" customWidth="1"/>
    <col min="3" max="3" width="37.140625" style="1" bestFit="1" customWidth="1"/>
    <col min="4" max="4" width="37.140625" style="329" customWidth="1"/>
    <col min="5" max="5" width="32.42578125" style="329" customWidth="1"/>
    <col min="6" max="6" width="29.140625" style="329" bestFit="1" customWidth="1"/>
    <col min="7" max="7" width="56.85546875" style="329" customWidth="1"/>
    <col min="8" max="8" width="53.42578125" style="329" customWidth="1"/>
    <col min="9" max="9" width="41.140625" style="1" bestFit="1" customWidth="1"/>
    <col min="10" max="10" width="62.7109375" style="1" customWidth="1"/>
    <col min="11" max="12" width="30" style="1" customWidth="1"/>
    <col min="13" max="13" width="37.5703125" style="1" bestFit="1" customWidth="1"/>
    <col min="14" max="14" width="32" style="1" bestFit="1" customWidth="1"/>
    <col min="15" max="15" width="49.140625" style="1" bestFit="1" customWidth="1"/>
    <col min="16" max="16" width="35.28515625" style="1" bestFit="1" customWidth="1"/>
    <col min="17" max="17" width="29.7109375" style="1" customWidth="1"/>
    <col min="18" max="16384" width="11.42578125" style="1"/>
  </cols>
  <sheetData>
    <row r="1" spans="1:10" ht="23.25" x14ac:dyDescent="0.35">
      <c r="A1" s="286" t="s">
        <v>225</v>
      </c>
    </row>
    <row r="2" spans="1:10" ht="15.75" thickBot="1" x14ac:dyDescent="0.3"/>
    <row r="3" spans="1:10" ht="15.75" thickBot="1" x14ac:dyDescent="0.3">
      <c r="A3" s="402"/>
      <c r="B3" s="403" t="s">
        <v>223</v>
      </c>
      <c r="C3" s="404" t="s">
        <v>2</v>
      </c>
      <c r="D3" s="1"/>
      <c r="E3" s="1"/>
      <c r="F3" s="1"/>
      <c r="G3" s="1"/>
      <c r="H3" s="1"/>
    </row>
    <row r="4" spans="1:10" ht="19.5" thickTop="1" x14ac:dyDescent="0.3">
      <c r="A4" s="405" t="s">
        <v>323</v>
      </c>
      <c r="B4" s="434">
        <f>SUM(B6:B10)</f>
        <v>0</v>
      </c>
      <c r="C4" s="406"/>
      <c r="D4" s="1"/>
      <c r="E4" s="1"/>
      <c r="F4" s="1"/>
      <c r="G4" s="1"/>
      <c r="H4" s="1"/>
    </row>
    <row r="5" spans="1:10" x14ac:dyDescent="0.25">
      <c r="A5" s="407" t="s">
        <v>3</v>
      </c>
      <c r="B5" s="435">
        <v>0</v>
      </c>
      <c r="C5" s="406"/>
      <c r="D5" s="1"/>
      <c r="E5" s="1"/>
      <c r="F5" s="1"/>
      <c r="G5" s="1"/>
      <c r="H5" s="1"/>
    </row>
    <row r="6" spans="1:10" x14ac:dyDescent="0.25">
      <c r="A6" s="407" t="s">
        <v>318</v>
      </c>
      <c r="B6" s="415">
        <f>SUMIFS($K$17:$K$310,$J$17:$J$310,A6)</f>
        <v>0</v>
      </c>
      <c r="C6" s="406"/>
      <c r="D6" s="1"/>
      <c r="E6" s="1"/>
      <c r="F6" s="1"/>
      <c r="G6" s="1"/>
      <c r="H6" s="1"/>
    </row>
    <row r="7" spans="1:10" x14ac:dyDescent="0.25">
      <c r="A7" s="407" t="s">
        <v>319</v>
      </c>
      <c r="B7" s="415">
        <f>SUMIFS($K$17:$K$310,$J$17:$J$310,A7)</f>
        <v>0</v>
      </c>
      <c r="C7" s="408"/>
      <c r="D7" s="1"/>
      <c r="E7" s="1"/>
      <c r="F7" s="1"/>
      <c r="G7" s="1"/>
      <c r="H7" s="1"/>
    </row>
    <row r="8" spans="1:10" x14ac:dyDescent="0.25">
      <c r="A8" s="407" t="s">
        <v>320</v>
      </c>
      <c r="B8" s="415">
        <f>SUMIFS($K$17:$K$310,$J$17:$J$310,A8)</f>
        <v>0</v>
      </c>
      <c r="C8" s="408"/>
      <c r="D8" s="1"/>
      <c r="E8" s="1"/>
      <c r="F8" s="1"/>
      <c r="G8" s="1"/>
      <c r="H8" s="1"/>
    </row>
    <row r="9" spans="1:10" x14ac:dyDescent="0.25">
      <c r="A9" s="409" t="s">
        <v>321</v>
      </c>
      <c r="B9" s="445">
        <f>SUMIFS($L$17:$L$310,$J$17:$J$310,A9)</f>
        <v>0</v>
      </c>
      <c r="C9" s="408"/>
      <c r="D9" s="1"/>
      <c r="E9" s="1"/>
      <c r="F9" s="1"/>
      <c r="G9" s="1"/>
      <c r="H9" s="1"/>
    </row>
    <row r="10" spans="1:10" ht="15.75" thickBot="1" x14ac:dyDescent="0.3">
      <c r="A10" s="410" t="s">
        <v>322</v>
      </c>
      <c r="B10" s="446">
        <f>SUMIFS($L$17:$L$310,$J$17:$J$310,A10)</f>
        <v>0</v>
      </c>
      <c r="C10" s="411"/>
      <c r="D10" s="1"/>
      <c r="E10" s="1"/>
      <c r="F10" s="1"/>
      <c r="G10" s="1"/>
      <c r="H10" s="1"/>
    </row>
    <row r="13" spans="1:10" x14ac:dyDescent="0.25">
      <c r="A13" s="327"/>
      <c r="B13" s="325"/>
      <c r="C13" s="325"/>
    </row>
    <row r="14" spans="1:10" x14ac:dyDescent="0.25">
      <c r="A14" s="348" t="s">
        <v>235</v>
      </c>
      <c r="B14" s="325"/>
      <c r="C14" s="325"/>
    </row>
    <row r="15" spans="1:10" x14ac:dyDescent="0.25">
      <c r="A15" s="348" t="s">
        <v>234</v>
      </c>
      <c r="B15" s="325"/>
      <c r="C15" s="325"/>
    </row>
    <row r="16" spans="1:10" x14ac:dyDescent="0.25">
      <c r="A16" s="323"/>
      <c r="B16" s="324"/>
      <c r="C16" s="324"/>
      <c r="I16" s="399"/>
      <c r="J16" s="399"/>
    </row>
    <row r="17" spans="1:17" ht="38.25" x14ac:dyDescent="0.25">
      <c r="A17" s="227" t="s">
        <v>92</v>
      </c>
      <c r="B17" s="228" t="s">
        <v>178</v>
      </c>
      <c r="C17" s="228" t="s">
        <v>233</v>
      </c>
      <c r="D17" s="228" t="s">
        <v>243</v>
      </c>
      <c r="E17" s="230" t="s">
        <v>89</v>
      </c>
      <c r="F17" s="231" t="s">
        <v>88</v>
      </c>
      <c r="G17" s="232" t="s">
        <v>162</v>
      </c>
      <c r="H17" s="232" t="s">
        <v>161</v>
      </c>
      <c r="I17" s="475" t="s">
        <v>160</v>
      </c>
      <c r="J17" s="475" t="s">
        <v>353</v>
      </c>
      <c r="K17" s="473" t="s">
        <v>164</v>
      </c>
      <c r="L17" s="235" t="s">
        <v>165</v>
      </c>
      <c r="M17" s="228" t="s">
        <v>166</v>
      </c>
      <c r="N17" s="236" t="s">
        <v>167</v>
      </c>
      <c r="O17" s="228" t="s">
        <v>138</v>
      </c>
      <c r="P17" s="228" t="s">
        <v>177</v>
      </c>
      <c r="Q17" s="236" t="s">
        <v>2</v>
      </c>
    </row>
    <row r="18" spans="1:17" ht="28.5" customHeight="1" x14ac:dyDescent="0.25">
      <c r="A18" s="605" t="s">
        <v>87</v>
      </c>
      <c r="B18" s="608" t="str">
        <f>Kostenübersicht!C2</f>
        <v>Amprion GmbH</v>
      </c>
      <c r="C18" s="611">
        <v>1</v>
      </c>
      <c r="D18" s="611" t="s">
        <v>101</v>
      </c>
      <c r="E18" s="593" t="str">
        <f>IFERROR(VLOOKUP($D18,'+'!$D$39:$F$52,2,FALSE),"")</f>
        <v>RWE Generation SE</v>
      </c>
      <c r="F18" s="614">
        <f>IFERROR(VLOOKUP(CONCATENATE($C18,$D18),'+'!$C$40:$F$64,4,FALSE),"")</f>
        <v>340</v>
      </c>
      <c r="G18" s="596">
        <f>IF($C18=1,9,3)</f>
        <v>9</v>
      </c>
      <c r="H18" s="620">
        <f>IF($C18=1,62940,99990)</f>
        <v>62940</v>
      </c>
      <c r="I18" s="623">
        <f>IFERROR((H18*F18)/(12)*G18,"")</f>
        <v>16049700</v>
      </c>
      <c r="J18" s="498" t="s">
        <v>318</v>
      </c>
      <c r="K18" s="472">
        <v>0</v>
      </c>
      <c r="L18" s="476"/>
      <c r="M18" s="219"/>
      <c r="N18" s="220"/>
      <c r="O18" s="222" t="s">
        <v>168</v>
      </c>
      <c r="P18" s="172" t="s">
        <v>189</v>
      </c>
      <c r="Q18" s="224"/>
    </row>
    <row r="19" spans="1:17" x14ac:dyDescent="0.25">
      <c r="A19" s="606"/>
      <c r="B19" s="629"/>
      <c r="C19" s="612"/>
      <c r="D19" s="612"/>
      <c r="E19" s="594"/>
      <c r="F19" s="615"/>
      <c r="G19" s="597"/>
      <c r="H19" s="621"/>
      <c r="I19" s="624"/>
      <c r="J19" s="498" t="s">
        <v>319</v>
      </c>
      <c r="K19" s="472">
        <v>0</v>
      </c>
      <c r="L19" s="476"/>
      <c r="M19" s="219"/>
      <c r="N19" s="220"/>
      <c r="O19" s="222"/>
      <c r="P19" s="172"/>
      <c r="Q19" s="224"/>
    </row>
    <row r="20" spans="1:17" x14ac:dyDescent="0.25">
      <c r="A20" s="606"/>
      <c r="B20" s="629"/>
      <c r="C20" s="612"/>
      <c r="D20" s="612"/>
      <c r="E20" s="594"/>
      <c r="F20" s="615"/>
      <c r="G20" s="597"/>
      <c r="H20" s="621"/>
      <c r="I20" s="624"/>
      <c r="J20" s="498" t="s">
        <v>320</v>
      </c>
      <c r="K20" s="472">
        <v>0</v>
      </c>
      <c r="L20" s="476"/>
      <c r="M20" s="219"/>
      <c r="N20" s="220"/>
      <c r="O20" s="222"/>
      <c r="P20" s="172"/>
      <c r="Q20" s="224"/>
    </row>
    <row r="21" spans="1:17" x14ac:dyDescent="0.25">
      <c r="A21" s="606"/>
      <c r="B21" s="629"/>
      <c r="C21" s="612"/>
      <c r="D21" s="612"/>
      <c r="E21" s="594"/>
      <c r="F21" s="615"/>
      <c r="G21" s="597"/>
      <c r="H21" s="621"/>
      <c r="I21" s="624"/>
      <c r="J21" s="498" t="s">
        <v>321</v>
      </c>
      <c r="K21" s="472"/>
      <c r="L21" s="476">
        <v>0</v>
      </c>
      <c r="M21" s="219"/>
      <c r="N21" s="220"/>
      <c r="O21" s="222"/>
      <c r="P21" s="172"/>
      <c r="Q21" s="224"/>
    </row>
    <row r="22" spans="1:17" x14ac:dyDescent="0.25">
      <c r="A22" s="606"/>
      <c r="B22" s="629"/>
      <c r="C22" s="612"/>
      <c r="D22" s="612"/>
      <c r="E22" s="594"/>
      <c r="F22" s="615"/>
      <c r="G22" s="597"/>
      <c r="H22" s="621"/>
      <c r="I22" s="624"/>
      <c r="J22" s="498" t="s">
        <v>322</v>
      </c>
      <c r="K22" s="472"/>
      <c r="L22" s="476">
        <v>0</v>
      </c>
      <c r="M22" s="219"/>
      <c r="N22" s="220"/>
      <c r="O22" s="222"/>
      <c r="P22" s="172"/>
      <c r="Q22" s="224"/>
    </row>
    <row r="23" spans="1:17" x14ac:dyDescent="0.25">
      <c r="A23" s="606"/>
      <c r="B23" s="629"/>
      <c r="C23" s="612"/>
      <c r="D23" s="612"/>
      <c r="E23" s="594"/>
      <c r="F23" s="615"/>
      <c r="G23" s="597"/>
      <c r="H23" s="621"/>
      <c r="I23" s="624"/>
      <c r="J23" s="498"/>
      <c r="K23" s="472"/>
      <c r="L23" s="476"/>
      <c r="M23" s="219"/>
      <c r="N23" s="220"/>
      <c r="O23" s="222"/>
      <c r="P23" s="172"/>
      <c r="Q23" s="224"/>
    </row>
    <row r="24" spans="1:17" x14ac:dyDescent="0.25">
      <c r="A24" s="606"/>
      <c r="B24" s="629"/>
      <c r="C24" s="612"/>
      <c r="D24" s="612"/>
      <c r="E24" s="594"/>
      <c r="F24" s="615"/>
      <c r="G24" s="597"/>
      <c r="H24" s="621"/>
      <c r="I24" s="624"/>
      <c r="J24" s="498"/>
      <c r="K24" s="472"/>
      <c r="L24" s="476"/>
      <c r="M24" s="219"/>
      <c r="N24" s="220"/>
      <c r="O24" s="222"/>
      <c r="P24" s="172"/>
      <c r="Q24" s="224"/>
    </row>
    <row r="25" spans="1:17" x14ac:dyDescent="0.25">
      <c r="A25" s="606"/>
      <c r="B25" s="629"/>
      <c r="C25" s="612"/>
      <c r="D25" s="612"/>
      <c r="E25" s="594"/>
      <c r="F25" s="615"/>
      <c r="G25" s="597"/>
      <c r="H25" s="621"/>
      <c r="I25" s="624"/>
      <c r="J25" s="498"/>
      <c r="K25" s="472"/>
      <c r="L25" s="476"/>
      <c r="M25" s="219"/>
      <c r="N25" s="220"/>
      <c r="O25" s="222"/>
      <c r="P25" s="172"/>
      <c r="Q25" s="224"/>
    </row>
    <row r="26" spans="1:17" x14ac:dyDescent="0.25">
      <c r="A26" s="606"/>
      <c r="B26" s="629"/>
      <c r="C26" s="612"/>
      <c r="D26" s="612"/>
      <c r="E26" s="594"/>
      <c r="F26" s="615"/>
      <c r="G26" s="597"/>
      <c r="H26" s="621"/>
      <c r="I26" s="624"/>
      <c r="J26" s="498"/>
      <c r="K26" s="472"/>
      <c r="L26" s="476"/>
      <c r="M26" s="219"/>
      <c r="N26" s="220"/>
      <c r="O26" s="222"/>
      <c r="P26" s="172"/>
      <c r="Q26" s="224"/>
    </row>
    <row r="27" spans="1:17" x14ac:dyDescent="0.25">
      <c r="A27" s="606"/>
      <c r="B27" s="629"/>
      <c r="C27" s="612"/>
      <c r="D27" s="612"/>
      <c r="E27" s="594"/>
      <c r="F27" s="615"/>
      <c r="G27" s="597"/>
      <c r="H27" s="621"/>
      <c r="I27" s="624"/>
      <c r="J27" s="498"/>
      <c r="K27" s="472"/>
      <c r="L27" s="476"/>
      <c r="M27" s="219"/>
      <c r="N27" s="220"/>
      <c r="O27" s="222"/>
      <c r="P27" s="172"/>
      <c r="Q27" s="224"/>
    </row>
    <row r="28" spans="1:17" x14ac:dyDescent="0.25">
      <c r="A28" s="606"/>
      <c r="B28" s="629"/>
      <c r="C28" s="612"/>
      <c r="D28" s="612"/>
      <c r="E28" s="594"/>
      <c r="F28" s="615"/>
      <c r="G28" s="597"/>
      <c r="H28" s="621"/>
      <c r="I28" s="624"/>
      <c r="J28" s="498"/>
      <c r="K28" s="472"/>
      <c r="L28" s="476"/>
      <c r="M28" s="219"/>
      <c r="N28" s="220"/>
      <c r="O28" s="222"/>
      <c r="P28" s="172"/>
      <c r="Q28" s="224"/>
    </row>
    <row r="29" spans="1:17" x14ac:dyDescent="0.25">
      <c r="A29" s="606"/>
      <c r="B29" s="629"/>
      <c r="C29" s="612"/>
      <c r="D29" s="612"/>
      <c r="E29" s="594"/>
      <c r="F29" s="615"/>
      <c r="G29" s="597"/>
      <c r="H29" s="621"/>
      <c r="I29" s="624"/>
      <c r="J29" s="498"/>
      <c r="K29" s="472"/>
      <c r="L29" s="476"/>
      <c r="M29" s="219"/>
      <c r="N29" s="220"/>
      <c r="O29" s="222"/>
      <c r="P29" s="172"/>
      <c r="Q29" s="224"/>
    </row>
    <row r="30" spans="1:17" x14ac:dyDescent="0.25">
      <c r="A30" s="606"/>
      <c r="B30" s="629"/>
      <c r="C30" s="612"/>
      <c r="D30" s="612"/>
      <c r="E30" s="594"/>
      <c r="F30" s="615"/>
      <c r="G30" s="597"/>
      <c r="H30" s="621"/>
      <c r="I30" s="624"/>
      <c r="J30" s="498"/>
      <c r="K30" s="472"/>
      <c r="L30" s="476"/>
      <c r="M30" s="219"/>
      <c r="N30" s="220"/>
      <c r="O30" s="222"/>
      <c r="P30" s="172"/>
      <c r="Q30" s="224"/>
    </row>
    <row r="31" spans="1:17" x14ac:dyDescent="0.25">
      <c r="A31" s="606"/>
      <c r="B31" s="629"/>
      <c r="C31" s="612"/>
      <c r="D31" s="612"/>
      <c r="E31" s="594"/>
      <c r="F31" s="615"/>
      <c r="G31" s="597"/>
      <c r="H31" s="621"/>
      <c r="I31" s="624"/>
      <c r="J31" s="498"/>
      <c r="K31" s="472"/>
      <c r="L31" s="476"/>
      <c r="M31" s="219"/>
      <c r="N31" s="220"/>
      <c r="O31" s="222"/>
      <c r="P31" s="172"/>
      <c r="Q31" s="224"/>
    </row>
    <row r="32" spans="1:17" x14ac:dyDescent="0.25">
      <c r="A32" s="606"/>
      <c r="B32" s="629"/>
      <c r="C32" s="612"/>
      <c r="D32" s="612"/>
      <c r="E32" s="594"/>
      <c r="F32" s="615"/>
      <c r="G32" s="597"/>
      <c r="H32" s="621"/>
      <c r="I32" s="624"/>
      <c r="J32" s="498"/>
      <c r="K32" s="472"/>
      <c r="L32" s="476"/>
      <c r="M32" s="219"/>
      <c r="N32" s="220"/>
      <c r="O32" s="222"/>
      <c r="P32" s="172"/>
      <c r="Q32" s="224"/>
    </row>
    <row r="33" spans="1:17" x14ac:dyDescent="0.25">
      <c r="A33" s="606"/>
      <c r="B33" s="629"/>
      <c r="C33" s="612"/>
      <c r="D33" s="612"/>
      <c r="E33" s="594"/>
      <c r="F33" s="615"/>
      <c r="G33" s="597"/>
      <c r="H33" s="621"/>
      <c r="I33" s="624"/>
      <c r="J33" s="498"/>
      <c r="K33" s="472"/>
      <c r="L33" s="476"/>
      <c r="M33" s="219"/>
      <c r="N33" s="220"/>
      <c r="O33" s="222"/>
      <c r="P33" s="172"/>
      <c r="Q33" s="224"/>
    </row>
    <row r="34" spans="1:17" x14ac:dyDescent="0.25">
      <c r="A34" s="606"/>
      <c r="B34" s="629"/>
      <c r="C34" s="612"/>
      <c r="D34" s="612"/>
      <c r="E34" s="594"/>
      <c r="F34" s="615"/>
      <c r="G34" s="597"/>
      <c r="H34" s="621"/>
      <c r="I34" s="624"/>
      <c r="J34" s="498"/>
      <c r="K34" s="472"/>
      <c r="L34" s="476"/>
      <c r="M34" s="219"/>
      <c r="N34" s="220"/>
      <c r="O34" s="222"/>
      <c r="P34" s="172"/>
      <c r="Q34" s="224"/>
    </row>
    <row r="35" spans="1:17" x14ac:dyDescent="0.25">
      <c r="A35" s="606"/>
      <c r="B35" s="629"/>
      <c r="C35" s="612"/>
      <c r="D35" s="612"/>
      <c r="E35" s="594"/>
      <c r="F35" s="615"/>
      <c r="G35" s="597"/>
      <c r="H35" s="621"/>
      <c r="I35" s="624"/>
      <c r="J35" s="498"/>
      <c r="K35" s="472"/>
      <c r="L35" s="476"/>
      <c r="M35" s="219"/>
      <c r="N35" s="220"/>
      <c r="O35" s="222"/>
      <c r="P35" s="172"/>
      <c r="Q35" s="224"/>
    </row>
    <row r="36" spans="1:17" x14ac:dyDescent="0.25">
      <c r="A36" s="606"/>
      <c r="B36" s="629"/>
      <c r="C36" s="612"/>
      <c r="D36" s="612"/>
      <c r="E36" s="594"/>
      <c r="F36" s="615"/>
      <c r="G36" s="597"/>
      <c r="H36" s="621"/>
      <c r="I36" s="624"/>
      <c r="J36" s="498"/>
      <c r="K36" s="472"/>
      <c r="L36" s="476"/>
      <c r="M36" s="219"/>
      <c r="N36" s="220"/>
      <c r="O36" s="222"/>
      <c r="P36" s="172"/>
      <c r="Q36" s="224"/>
    </row>
    <row r="37" spans="1:17" x14ac:dyDescent="0.25">
      <c r="A37" s="607"/>
      <c r="B37" s="630"/>
      <c r="C37" s="613"/>
      <c r="D37" s="613"/>
      <c r="E37" s="595"/>
      <c r="F37" s="616"/>
      <c r="G37" s="598"/>
      <c r="H37" s="622"/>
      <c r="I37" s="625"/>
      <c r="J37" s="498"/>
      <c r="K37" s="472"/>
      <c r="L37" s="476"/>
      <c r="M37" s="219"/>
      <c r="N37" s="220"/>
      <c r="O37" s="222"/>
      <c r="P37" s="172"/>
      <c r="Q37" s="224"/>
    </row>
    <row r="38" spans="1:17" x14ac:dyDescent="0.25">
      <c r="A38" s="180"/>
      <c r="B38" s="330"/>
      <c r="C38" s="330"/>
      <c r="D38" s="179"/>
      <c r="E38" s="216"/>
      <c r="F38" s="216"/>
      <c r="G38" s="216"/>
      <c r="H38" s="217"/>
      <c r="I38" s="474"/>
      <c r="J38" s="499"/>
      <c r="K38" s="500"/>
      <c r="L38" s="500"/>
      <c r="M38" s="501"/>
      <c r="N38" s="502"/>
      <c r="O38" s="500"/>
      <c r="P38" s="292"/>
      <c r="Q38" s="292"/>
    </row>
    <row r="39" spans="1:17" x14ac:dyDescent="0.25">
      <c r="A39" s="626" t="s">
        <v>86</v>
      </c>
      <c r="B39" s="608" t="str">
        <f>B18</f>
        <v>Amprion GmbH</v>
      </c>
      <c r="C39" s="611"/>
      <c r="D39" s="611"/>
      <c r="E39" s="593" t="str">
        <f>IFERROR(VLOOKUP($D39,'+'!$D$39:$F$52,2,FALSE),"")</f>
        <v/>
      </c>
      <c r="F39" s="593" t="str">
        <f>IFERROR(VLOOKUP($D39,'+'!$D$39:$F$52,3,FALSE),"")</f>
        <v/>
      </c>
      <c r="G39" s="596">
        <f>IF($C39=1,9,3)</f>
        <v>3</v>
      </c>
      <c r="H39" s="599">
        <f>IF($C39=1,62940,99990)</f>
        <v>99990</v>
      </c>
      <c r="I39" s="602" t="str">
        <f>IFERROR((H39*F39)/(12)*G39,"")</f>
        <v/>
      </c>
      <c r="J39" s="486" t="s">
        <v>318</v>
      </c>
      <c r="K39" s="472"/>
      <c r="L39" s="476"/>
      <c r="M39" s="219"/>
      <c r="N39" s="220"/>
      <c r="O39" s="222"/>
      <c r="P39" s="172"/>
      <c r="Q39" s="172"/>
    </row>
    <row r="40" spans="1:17" x14ac:dyDescent="0.25">
      <c r="A40" s="627"/>
      <c r="B40" s="609"/>
      <c r="C40" s="612"/>
      <c r="D40" s="612"/>
      <c r="E40" s="594"/>
      <c r="F40" s="594"/>
      <c r="G40" s="597"/>
      <c r="H40" s="600"/>
      <c r="I40" s="603"/>
      <c r="J40" s="498" t="s">
        <v>322</v>
      </c>
      <c r="K40" s="472"/>
      <c r="L40" s="476"/>
      <c r="M40" s="219"/>
      <c r="N40" s="220"/>
      <c r="O40" s="222"/>
      <c r="P40" s="172"/>
      <c r="Q40" s="172"/>
    </row>
    <row r="41" spans="1:17" x14ac:dyDescent="0.25">
      <c r="A41" s="627"/>
      <c r="B41" s="609"/>
      <c r="C41" s="612"/>
      <c r="D41" s="612"/>
      <c r="E41" s="594"/>
      <c r="F41" s="594"/>
      <c r="G41" s="597"/>
      <c r="H41" s="600"/>
      <c r="I41" s="603"/>
      <c r="J41" s="498"/>
      <c r="K41" s="472"/>
      <c r="L41" s="476"/>
      <c r="M41" s="219"/>
      <c r="N41" s="220"/>
      <c r="O41" s="222"/>
      <c r="P41" s="172"/>
      <c r="Q41" s="172"/>
    </row>
    <row r="42" spans="1:17" x14ac:dyDescent="0.25">
      <c r="A42" s="627"/>
      <c r="B42" s="609"/>
      <c r="C42" s="612"/>
      <c r="D42" s="612"/>
      <c r="E42" s="594"/>
      <c r="F42" s="594"/>
      <c r="G42" s="597"/>
      <c r="H42" s="600"/>
      <c r="I42" s="603"/>
      <c r="J42" s="498"/>
      <c r="K42" s="472"/>
      <c r="L42" s="476"/>
      <c r="M42" s="219"/>
      <c r="N42" s="220"/>
      <c r="O42" s="222"/>
      <c r="P42" s="172"/>
      <c r="Q42" s="172"/>
    </row>
    <row r="43" spans="1:17" x14ac:dyDescent="0.25">
      <c r="A43" s="627"/>
      <c r="B43" s="609"/>
      <c r="C43" s="612"/>
      <c r="D43" s="612"/>
      <c r="E43" s="594"/>
      <c r="F43" s="594"/>
      <c r="G43" s="597"/>
      <c r="H43" s="600"/>
      <c r="I43" s="603"/>
      <c r="J43" s="498"/>
      <c r="K43" s="472"/>
      <c r="L43" s="476"/>
      <c r="M43" s="219"/>
      <c r="N43" s="220"/>
      <c r="O43" s="222"/>
      <c r="P43" s="172"/>
      <c r="Q43" s="172"/>
    </row>
    <row r="44" spans="1:17" x14ac:dyDescent="0.25">
      <c r="A44" s="627"/>
      <c r="B44" s="609"/>
      <c r="C44" s="612"/>
      <c r="D44" s="612"/>
      <c r="E44" s="594"/>
      <c r="F44" s="594"/>
      <c r="G44" s="597"/>
      <c r="H44" s="600"/>
      <c r="I44" s="603"/>
      <c r="J44" s="498"/>
      <c r="K44" s="472"/>
      <c r="L44" s="476"/>
      <c r="M44" s="219"/>
      <c r="N44" s="220"/>
      <c r="O44" s="222"/>
      <c r="P44" s="172"/>
      <c r="Q44" s="172"/>
    </row>
    <row r="45" spans="1:17" x14ac:dyDescent="0.25">
      <c r="A45" s="627"/>
      <c r="B45" s="609"/>
      <c r="C45" s="612"/>
      <c r="D45" s="612"/>
      <c r="E45" s="594"/>
      <c r="F45" s="594"/>
      <c r="G45" s="597"/>
      <c r="H45" s="600"/>
      <c r="I45" s="603"/>
      <c r="J45" s="498"/>
      <c r="K45" s="472"/>
      <c r="L45" s="476"/>
      <c r="M45" s="219"/>
      <c r="N45" s="220"/>
      <c r="O45" s="222"/>
      <c r="P45" s="172"/>
      <c r="Q45" s="172"/>
    </row>
    <row r="46" spans="1:17" x14ac:dyDescent="0.25">
      <c r="A46" s="627"/>
      <c r="B46" s="609"/>
      <c r="C46" s="612"/>
      <c r="D46" s="612"/>
      <c r="E46" s="594"/>
      <c r="F46" s="594"/>
      <c r="G46" s="597"/>
      <c r="H46" s="600"/>
      <c r="I46" s="603"/>
      <c r="J46" s="498"/>
      <c r="K46" s="472"/>
      <c r="L46" s="476"/>
      <c r="M46" s="219"/>
      <c r="N46" s="220"/>
      <c r="O46" s="222"/>
      <c r="P46" s="172"/>
      <c r="Q46" s="172"/>
    </row>
    <row r="47" spans="1:17" x14ac:dyDescent="0.25">
      <c r="A47" s="627"/>
      <c r="B47" s="609"/>
      <c r="C47" s="612"/>
      <c r="D47" s="612"/>
      <c r="E47" s="594"/>
      <c r="F47" s="594"/>
      <c r="G47" s="597"/>
      <c r="H47" s="600"/>
      <c r="I47" s="603"/>
      <c r="J47" s="498"/>
      <c r="K47" s="472"/>
      <c r="L47" s="476"/>
      <c r="M47" s="219"/>
      <c r="N47" s="220"/>
      <c r="O47" s="222"/>
      <c r="P47" s="172"/>
      <c r="Q47" s="172"/>
    </row>
    <row r="48" spans="1:17" x14ac:dyDescent="0.25">
      <c r="A48" s="627"/>
      <c r="B48" s="609"/>
      <c r="C48" s="612"/>
      <c r="D48" s="612"/>
      <c r="E48" s="594"/>
      <c r="F48" s="594"/>
      <c r="G48" s="597"/>
      <c r="H48" s="600"/>
      <c r="I48" s="603"/>
      <c r="J48" s="498"/>
      <c r="K48" s="472"/>
      <c r="L48" s="476"/>
      <c r="M48" s="219"/>
      <c r="N48" s="220"/>
      <c r="O48" s="222"/>
      <c r="P48" s="172"/>
      <c r="Q48" s="172"/>
    </row>
    <row r="49" spans="1:17" x14ac:dyDescent="0.25">
      <c r="A49" s="627"/>
      <c r="B49" s="609"/>
      <c r="C49" s="612"/>
      <c r="D49" s="612"/>
      <c r="E49" s="594"/>
      <c r="F49" s="594"/>
      <c r="G49" s="597"/>
      <c r="H49" s="600"/>
      <c r="I49" s="603"/>
      <c r="J49" s="498"/>
      <c r="K49" s="472"/>
      <c r="L49" s="476"/>
      <c r="M49" s="219"/>
      <c r="N49" s="220"/>
      <c r="O49" s="222"/>
      <c r="P49" s="172"/>
      <c r="Q49" s="172"/>
    </row>
    <row r="50" spans="1:17" x14ac:dyDescent="0.25">
      <c r="A50" s="627"/>
      <c r="B50" s="609"/>
      <c r="C50" s="612"/>
      <c r="D50" s="612"/>
      <c r="E50" s="594"/>
      <c r="F50" s="594"/>
      <c r="G50" s="597"/>
      <c r="H50" s="600"/>
      <c r="I50" s="603"/>
      <c r="J50" s="498"/>
      <c r="K50" s="472"/>
      <c r="L50" s="476"/>
      <c r="M50" s="219"/>
      <c r="N50" s="220"/>
      <c r="O50" s="222"/>
      <c r="P50" s="172"/>
      <c r="Q50" s="172"/>
    </row>
    <row r="51" spans="1:17" x14ac:dyDescent="0.25">
      <c r="A51" s="627"/>
      <c r="B51" s="609"/>
      <c r="C51" s="612"/>
      <c r="D51" s="612"/>
      <c r="E51" s="594"/>
      <c r="F51" s="594"/>
      <c r="G51" s="597"/>
      <c r="H51" s="600"/>
      <c r="I51" s="603"/>
      <c r="J51" s="498"/>
      <c r="K51" s="472"/>
      <c r="L51" s="476"/>
      <c r="M51" s="219"/>
      <c r="N51" s="220"/>
      <c r="O51" s="222"/>
      <c r="P51" s="172"/>
      <c r="Q51" s="172"/>
    </row>
    <row r="52" spans="1:17" x14ac:dyDescent="0.25">
      <c r="A52" s="627"/>
      <c r="B52" s="609"/>
      <c r="C52" s="612"/>
      <c r="D52" s="612"/>
      <c r="E52" s="594"/>
      <c r="F52" s="594"/>
      <c r="G52" s="597"/>
      <c r="H52" s="600"/>
      <c r="I52" s="603"/>
      <c r="J52" s="498"/>
      <c r="K52" s="472"/>
      <c r="L52" s="476"/>
      <c r="M52" s="219"/>
      <c r="N52" s="220"/>
      <c r="O52" s="222"/>
      <c r="P52" s="172"/>
      <c r="Q52" s="172"/>
    </row>
    <row r="53" spans="1:17" x14ac:dyDescent="0.25">
      <c r="A53" s="627"/>
      <c r="B53" s="609"/>
      <c r="C53" s="612"/>
      <c r="D53" s="612"/>
      <c r="E53" s="594"/>
      <c r="F53" s="594"/>
      <c r="G53" s="597"/>
      <c r="H53" s="600"/>
      <c r="I53" s="603"/>
      <c r="J53" s="498"/>
      <c r="K53" s="472"/>
      <c r="L53" s="476"/>
      <c r="M53" s="219"/>
      <c r="N53" s="220"/>
      <c r="O53" s="222"/>
      <c r="P53" s="172"/>
      <c r="Q53" s="172"/>
    </row>
    <row r="54" spans="1:17" x14ac:dyDescent="0.25">
      <c r="A54" s="627"/>
      <c r="B54" s="609"/>
      <c r="C54" s="612"/>
      <c r="D54" s="612"/>
      <c r="E54" s="594"/>
      <c r="F54" s="594"/>
      <c r="G54" s="597"/>
      <c r="H54" s="600"/>
      <c r="I54" s="603"/>
      <c r="J54" s="498"/>
      <c r="K54" s="472"/>
      <c r="L54" s="476"/>
      <c r="M54" s="219"/>
      <c r="N54" s="220"/>
      <c r="O54" s="222"/>
      <c r="P54" s="172"/>
      <c r="Q54" s="172"/>
    </row>
    <row r="55" spans="1:17" x14ac:dyDescent="0.25">
      <c r="A55" s="627"/>
      <c r="B55" s="609"/>
      <c r="C55" s="612"/>
      <c r="D55" s="612"/>
      <c r="E55" s="594"/>
      <c r="F55" s="594"/>
      <c r="G55" s="597"/>
      <c r="H55" s="600"/>
      <c r="I55" s="603"/>
      <c r="J55" s="498"/>
      <c r="K55" s="472"/>
      <c r="L55" s="476"/>
      <c r="M55" s="219"/>
      <c r="N55" s="220"/>
      <c r="O55" s="222"/>
      <c r="P55" s="172"/>
      <c r="Q55" s="172"/>
    </row>
    <row r="56" spans="1:17" x14ac:dyDescent="0.25">
      <c r="A56" s="627"/>
      <c r="B56" s="609"/>
      <c r="C56" s="612"/>
      <c r="D56" s="612"/>
      <c r="E56" s="594"/>
      <c r="F56" s="594"/>
      <c r="G56" s="597"/>
      <c r="H56" s="600"/>
      <c r="I56" s="603"/>
      <c r="J56" s="498"/>
      <c r="K56" s="472"/>
      <c r="L56" s="476"/>
      <c r="M56" s="219"/>
      <c r="N56" s="220"/>
      <c r="O56" s="222"/>
      <c r="P56" s="172"/>
      <c r="Q56" s="172"/>
    </row>
    <row r="57" spans="1:17" x14ac:dyDescent="0.25">
      <c r="A57" s="627"/>
      <c r="B57" s="609"/>
      <c r="C57" s="612"/>
      <c r="D57" s="612"/>
      <c r="E57" s="594"/>
      <c r="F57" s="594"/>
      <c r="G57" s="597"/>
      <c r="H57" s="600"/>
      <c r="I57" s="603"/>
      <c r="J57" s="498"/>
      <c r="K57" s="472"/>
      <c r="L57" s="476"/>
      <c r="M57" s="219"/>
      <c r="N57" s="220"/>
      <c r="O57" s="222"/>
      <c r="P57" s="172"/>
      <c r="Q57" s="172"/>
    </row>
    <row r="58" spans="1:17" x14ac:dyDescent="0.25">
      <c r="A58" s="628"/>
      <c r="B58" s="610"/>
      <c r="C58" s="613"/>
      <c r="D58" s="613"/>
      <c r="E58" s="595"/>
      <c r="F58" s="595"/>
      <c r="G58" s="598"/>
      <c r="H58" s="601"/>
      <c r="I58" s="604"/>
      <c r="J58" s="485"/>
      <c r="K58" s="472"/>
      <c r="L58" s="476"/>
      <c r="M58" s="219"/>
      <c r="N58" s="220"/>
      <c r="O58" s="222"/>
      <c r="P58" s="172"/>
      <c r="Q58" s="172"/>
    </row>
    <row r="59" spans="1:17" x14ac:dyDescent="0.25">
      <c r="A59" s="180"/>
      <c r="B59" s="330"/>
      <c r="C59" s="330"/>
      <c r="D59" s="179"/>
      <c r="E59" s="216"/>
      <c r="F59" s="216"/>
      <c r="G59" s="216"/>
      <c r="H59" s="217"/>
      <c r="I59" s="217"/>
      <c r="J59" s="499"/>
      <c r="K59" s="500"/>
      <c r="L59" s="500"/>
      <c r="M59" s="501"/>
      <c r="N59" s="502"/>
      <c r="O59" s="500"/>
      <c r="P59" s="292"/>
      <c r="Q59" s="292"/>
    </row>
    <row r="60" spans="1:17" x14ac:dyDescent="0.25">
      <c r="A60" s="626" t="s">
        <v>85</v>
      </c>
      <c r="B60" s="608" t="str">
        <f>B39</f>
        <v>Amprion GmbH</v>
      </c>
      <c r="C60" s="611"/>
      <c r="D60" s="611"/>
      <c r="E60" s="593" t="str">
        <f>IFERROR(VLOOKUP($D60,'+'!$D$39:$F$52,2,FALSE),"")</f>
        <v/>
      </c>
      <c r="F60" s="593" t="str">
        <f>IFERROR(VLOOKUP($D60,'+'!$D$39:$F$52,3,FALSE),"")</f>
        <v/>
      </c>
      <c r="G60" s="596">
        <f>IF($C60=1,9,3)</f>
        <v>3</v>
      </c>
      <c r="H60" s="599">
        <f>IF($C60=1,62940,99990)</f>
        <v>99990</v>
      </c>
      <c r="I60" s="602" t="str">
        <f>IFERROR((H60*F60)/(12)*G60,"")</f>
        <v/>
      </c>
      <c r="J60" s="486" t="s">
        <v>318</v>
      </c>
      <c r="K60" s="472"/>
      <c r="L60" s="476"/>
      <c r="M60" s="219"/>
      <c r="N60" s="220"/>
      <c r="O60" s="222"/>
      <c r="P60" s="172"/>
      <c r="Q60" s="172"/>
    </row>
    <row r="61" spans="1:17" x14ac:dyDescent="0.25">
      <c r="A61" s="627"/>
      <c r="B61" s="609"/>
      <c r="C61" s="612"/>
      <c r="D61" s="612"/>
      <c r="E61" s="594"/>
      <c r="F61" s="594"/>
      <c r="G61" s="597"/>
      <c r="H61" s="600"/>
      <c r="I61" s="603"/>
      <c r="J61" s="498" t="s">
        <v>322</v>
      </c>
      <c r="K61" s="472"/>
      <c r="L61" s="476"/>
      <c r="M61" s="219"/>
      <c r="N61" s="220"/>
      <c r="O61" s="222"/>
      <c r="P61" s="172"/>
      <c r="Q61" s="172"/>
    </row>
    <row r="62" spans="1:17" x14ac:dyDescent="0.25">
      <c r="A62" s="627"/>
      <c r="B62" s="609"/>
      <c r="C62" s="612"/>
      <c r="D62" s="612"/>
      <c r="E62" s="594"/>
      <c r="F62" s="594"/>
      <c r="G62" s="597"/>
      <c r="H62" s="600"/>
      <c r="I62" s="603"/>
      <c r="J62" s="498"/>
      <c r="K62" s="472"/>
      <c r="L62" s="476"/>
      <c r="M62" s="219"/>
      <c r="N62" s="220"/>
      <c r="O62" s="222"/>
      <c r="P62" s="172"/>
      <c r="Q62" s="172"/>
    </row>
    <row r="63" spans="1:17" x14ac:dyDescent="0.25">
      <c r="A63" s="627"/>
      <c r="B63" s="609"/>
      <c r="C63" s="612"/>
      <c r="D63" s="612"/>
      <c r="E63" s="594"/>
      <c r="F63" s="594"/>
      <c r="G63" s="597"/>
      <c r="H63" s="600"/>
      <c r="I63" s="603"/>
      <c r="J63" s="498"/>
      <c r="K63" s="472"/>
      <c r="L63" s="476"/>
      <c r="M63" s="219"/>
      <c r="N63" s="220"/>
      <c r="O63" s="222"/>
      <c r="P63" s="172"/>
      <c r="Q63" s="172"/>
    </row>
    <row r="64" spans="1:17" x14ac:dyDescent="0.25">
      <c r="A64" s="627"/>
      <c r="B64" s="609"/>
      <c r="C64" s="612"/>
      <c r="D64" s="612"/>
      <c r="E64" s="594"/>
      <c r="F64" s="594"/>
      <c r="G64" s="597"/>
      <c r="H64" s="600"/>
      <c r="I64" s="603"/>
      <c r="J64" s="498"/>
      <c r="K64" s="472"/>
      <c r="L64" s="476"/>
      <c r="M64" s="219"/>
      <c r="N64" s="220"/>
      <c r="O64" s="222"/>
      <c r="P64" s="172"/>
      <c r="Q64" s="172"/>
    </row>
    <row r="65" spans="1:17" x14ac:dyDescent="0.25">
      <c r="A65" s="627"/>
      <c r="B65" s="609"/>
      <c r="C65" s="612"/>
      <c r="D65" s="612"/>
      <c r="E65" s="594"/>
      <c r="F65" s="594"/>
      <c r="G65" s="597"/>
      <c r="H65" s="600"/>
      <c r="I65" s="603"/>
      <c r="J65" s="498"/>
      <c r="K65" s="472"/>
      <c r="L65" s="476"/>
      <c r="M65" s="219"/>
      <c r="N65" s="220"/>
      <c r="O65" s="222"/>
      <c r="P65" s="172"/>
      <c r="Q65" s="172"/>
    </row>
    <row r="66" spans="1:17" x14ac:dyDescent="0.25">
      <c r="A66" s="627"/>
      <c r="B66" s="609"/>
      <c r="C66" s="612"/>
      <c r="D66" s="612"/>
      <c r="E66" s="594"/>
      <c r="F66" s="594"/>
      <c r="G66" s="597"/>
      <c r="H66" s="600"/>
      <c r="I66" s="603"/>
      <c r="J66" s="498"/>
      <c r="K66" s="472"/>
      <c r="L66" s="476"/>
      <c r="M66" s="219"/>
      <c r="N66" s="220"/>
      <c r="O66" s="222"/>
      <c r="P66" s="172"/>
      <c r="Q66" s="172"/>
    </row>
    <row r="67" spans="1:17" x14ac:dyDescent="0.25">
      <c r="A67" s="627"/>
      <c r="B67" s="609"/>
      <c r="C67" s="612"/>
      <c r="D67" s="612"/>
      <c r="E67" s="594"/>
      <c r="F67" s="594"/>
      <c r="G67" s="597"/>
      <c r="H67" s="600"/>
      <c r="I67" s="603"/>
      <c r="J67" s="498"/>
      <c r="K67" s="472"/>
      <c r="L67" s="476"/>
      <c r="M67" s="219"/>
      <c r="N67" s="220"/>
      <c r="O67" s="222"/>
      <c r="P67" s="172"/>
      <c r="Q67" s="172"/>
    </row>
    <row r="68" spans="1:17" x14ac:dyDescent="0.25">
      <c r="A68" s="627"/>
      <c r="B68" s="609"/>
      <c r="C68" s="612"/>
      <c r="D68" s="612"/>
      <c r="E68" s="594"/>
      <c r="F68" s="594"/>
      <c r="G68" s="597"/>
      <c r="H68" s="600"/>
      <c r="I68" s="603"/>
      <c r="J68" s="498"/>
      <c r="K68" s="472"/>
      <c r="L68" s="476"/>
      <c r="M68" s="219"/>
      <c r="N68" s="220"/>
      <c r="O68" s="222"/>
      <c r="P68" s="172"/>
      <c r="Q68" s="172"/>
    </row>
    <row r="69" spans="1:17" x14ac:dyDescent="0.25">
      <c r="A69" s="627"/>
      <c r="B69" s="609"/>
      <c r="C69" s="612"/>
      <c r="D69" s="612"/>
      <c r="E69" s="594"/>
      <c r="F69" s="594"/>
      <c r="G69" s="597"/>
      <c r="H69" s="600"/>
      <c r="I69" s="603"/>
      <c r="J69" s="498"/>
      <c r="K69" s="472"/>
      <c r="L69" s="476"/>
      <c r="M69" s="219"/>
      <c r="N69" s="220"/>
      <c r="O69" s="222"/>
      <c r="P69" s="172"/>
      <c r="Q69" s="172"/>
    </row>
    <row r="70" spans="1:17" x14ac:dyDescent="0.25">
      <c r="A70" s="627"/>
      <c r="B70" s="609"/>
      <c r="C70" s="612"/>
      <c r="D70" s="612"/>
      <c r="E70" s="594"/>
      <c r="F70" s="594"/>
      <c r="G70" s="597"/>
      <c r="H70" s="600"/>
      <c r="I70" s="603"/>
      <c r="J70" s="498"/>
      <c r="K70" s="472"/>
      <c r="L70" s="476"/>
      <c r="M70" s="219"/>
      <c r="N70" s="220"/>
      <c r="O70" s="222"/>
      <c r="P70" s="172"/>
      <c r="Q70" s="172"/>
    </row>
    <row r="71" spans="1:17" x14ac:dyDescent="0.25">
      <c r="A71" s="627"/>
      <c r="B71" s="609"/>
      <c r="C71" s="612"/>
      <c r="D71" s="612"/>
      <c r="E71" s="594"/>
      <c r="F71" s="594"/>
      <c r="G71" s="597"/>
      <c r="H71" s="600"/>
      <c r="I71" s="603"/>
      <c r="J71" s="498"/>
      <c r="K71" s="472"/>
      <c r="L71" s="476"/>
      <c r="M71" s="219"/>
      <c r="N71" s="220"/>
      <c r="O71" s="222"/>
      <c r="P71" s="172"/>
      <c r="Q71" s="172"/>
    </row>
    <row r="72" spans="1:17" x14ac:dyDescent="0.25">
      <c r="A72" s="627"/>
      <c r="B72" s="609"/>
      <c r="C72" s="612"/>
      <c r="D72" s="612"/>
      <c r="E72" s="594"/>
      <c r="F72" s="594"/>
      <c r="G72" s="597"/>
      <c r="H72" s="600"/>
      <c r="I72" s="603"/>
      <c r="J72" s="498"/>
      <c r="K72" s="472"/>
      <c r="L72" s="476"/>
      <c r="M72" s="219"/>
      <c r="N72" s="220"/>
      <c r="O72" s="222"/>
      <c r="P72" s="172"/>
      <c r="Q72" s="172"/>
    </row>
    <row r="73" spans="1:17" x14ac:dyDescent="0.25">
      <c r="A73" s="627"/>
      <c r="B73" s="609"/>
      <c r="C73" s="612"/>
      <c r="D73" s="612"/>
      <c r="E73" s="594"/>
      <c r="F73" s="594"/>
      <c r="G73" s="597"/>
      <c r="H73" s="600"/>
      <c r="I73" s="603"/>
      <c r="J73" s="498"/>
      <c r="K73" s="472"/>
      <c r="L73" s="476"/>
      <c r="M73" s="219"/>
      <c r="N73" s="220"/>
      <c r="O73" s="222"/>
      <c r="P73" s="172"/>
      <c r="Q73" s="172"/>
    </row>
    <row r="74" spans="1:17" x14ac:dyDescent="0.25">
      <c r="A74" s="627"/>
      <c r="B74" s="609"/>
      <c r="C74" s="612"/>
      <c r="D74" s="612"/>
      <c r="E74" s="594"/>
      <c r="F74" s="594"/>
      <c r="G74" s="597"/>
      <c r="H74" s="600"/>
      <c r="I74" s="603"/>
      <c r="J74" s="498"/>
      <c r="K74" s="472"/>
      <c r="L74" s="476"/>
      <c r="M74" s="219"/>
      <c r="N74" s="220"/>
      <c r="O74" s="222"/>
      <c r="P74" s="172"/>
      <c r="Q74" s="172"/>
    </row>
    <row r="75" spans="1:17" x14ac:dyDescent="0.25">
      <c r="A75" s="627"/>
      <c r="B75" s="609"/>
      <c r="C75" s="612"/>
      <c r="D75" s="612"/>
      <c r="E75" s="594"/>
      <c r="F75" s="594"/>
      <c r="G75" s="597"/>
      <c r="H75" s="600"/>
      <c r="I75" s="603"/>
      <c r="J75" s="498"/>
      <c r="K75" s="472"/>
      <c r="L75" s="476"/>
      <c r="M75" s="219"/>
      <c r="N75" s="220"/>
      <c r="O75" s="222"/>
      <c r="P75" s="172"/>
      <c r="Q75" s="172"/>
    </row>
    <row r="76" spans="1:17" x14ac:dyDescent="0.25">
      <c r="A76" s="627"/>
      <c r="B76" s="609"/>
      <c r="C76" s="612"/>
      <c r="D76" s="612"/>
      <c r="E76" s="594"/>
      <c r="F76" s="594"/>
      <c r="G76" s="597"/>
      <c r="H76" s="600"/>
      <c r="I76" s="603"/>
      <c r="J76" s="498"/>
      <c r="K76" s="472"/>
      <c r="L76" s="476"/>
      <c r="M76" s="219"/>
      <c r="N76" s="220"/>
      <c r="O76" s="222"/>
      <c r="P76" s="172"/>
      <c r="Q76" s="172"/>
    </row>
    <row r="77" spans="1:17" x14ac:dyDescent="0.25">
      <c r="A77" s="627"/>
      <c r="B77" s="609"/>
      <c r="C77" s="612"/>
      <c r="D77" s="612"/>
      <c r="E77" s="594"/>
      <c r="F77" s="594"/>
      <c r="G77" s="597"/>
      <c r="H77" s="600"/>
      <c r="I77" s="603"/>
      <c r="J77" s="498"/>
      <c r="K77" s="472"/>
      <c r="L77" s="476"/>
      <c r="M77" s="219"/>
      <c r="N77" s="220"/>
      <c r="O77" s="222"/>
      <c r="P77" s="172"/>
      <c r="Q77" s="172"/>
    </row>
    <row r="78" spans="1:17" x14ac:dyDescent="0.25">
      <c r="A78" s="627"/>
      <c r="B78" s="609"/>
      <c r="C78" s="612"/>
      <c r="D78" s="612"/>
      <c r="E78" s="594"/>
      <c r="F78" s="594"/>
      <c r="G78" s="597"/>
      <c r="H78" s="600"/>
      <c r="I78" s="603"/>
      <c r="J78" s="498"/>
      <c r="K78" s="472"/>
      <c r="L78" s="476"/>
      <c r="M78" s="219"/>
      <c r="N78" s="220"/>
      <c r="O78" s="222"/>
      <c r="P78" s="172"/>
      <c r="Q78" s="172"/>
    </row>
    <row r="79" spans="1:17" x14ac:dyDescent="0.25">
      <c r="A79" s="628"/>
      <c r="B79" s="610"/>
      <c r="C79" s="613"/>
      <c r="D79" s="613"/>
      <c r="E79" s="595"/>
      <c r="F79" s="595"/>
      <c r="G79" s="598"/>
      <c r="H79" s="601"/>
      <c r="I79" s="604"/>
      <c r="J79" s="485"/>
      <c r="K79" s="472"/>
      <c r="L79" s="476"/>
      <c r="M79" s="219"/>
      <c r="N79" s="220"/>
      <c r="O79" s="222"/>
      <c r="P79" s="172"/>
      <c r="Q79" s="172"/>
    </row>
    <row r="80" spans="1:17" x14ac:dyDescent="0.25">
      <c r="A80" s="180"/>
      <c r="B80" s="330"/>
      <c r="C80" s="330"/>
      <c r="D80" s="179"/>
      <c r="E80" s="216"/>
      <c r="F80" s="216"/>
      <c r="G80" s="216"/>
      <c r="H80" s="217"/>
      <c r="I80" s="217"/>
      <c r="J80" s="499"/>
      <c r="K80" s="500"/>
      <c r="L80" s="500"/>
      <c r="M80" s="501"/>
      <c r="N80" s="502"/>
      <c r="O80" s="500"/>
      <c r="P80" s="292"/>
      <c r="Q80" s="292"/>
    </row>
    <row r="81" spans="1:17" x14ac:dyDescent="0.25">
      <c r="A81" s="626" t="s">
        <v>84</v>
      </c>
      <c r="B81" s="608" t="str">
        <f>B60</f>
        <v>Amprion GmbH</v>
      </c>
      <c r="C81" s="611"/>
      <c r="D81" s="611"/>
      <c r="E81" s="593" t="str">
        <f>IFERROR(VLOOKUP($D81,'+'!$D$39:$F$52,2,FALSE),"")</f>
        <v/>
      </c>
      <c r="F81" s="593" t="str">
        <f>IFERROR(VLOOKUP($D81,'+'!$D$39:$F$52,3,FALSE),"")</f>
        <v/>
      </c>
      <c r="G81" s="596">
        <f>IF($C81=1,9,3)</f>
        <v>3</v>
      </c>
      <c r="H81" s="599">
        <f>IF($C81=1,62940,99990)</f>
        <v>99990</v>
      </c>
      <c r="I81" s="602" t="str">
        <f>IFERROR((H81*F81)/(12)*G81,"")</f>
        <v/>
      </c>
      <c r="J81" s="486" t="s">
        <v>318</v>
      </c>
      <c r="K81" s="472"/>
      <c r="L81" s="476"/>
      <c r="M81" s="219"/>
      <c r="N81" s="220"/>
      <c r="O81" s="222"/>
      <c r="P81" s="172"/>
      <c r="Q81" s="172"/>
    </row>
    <row r="82" spans="1:17" x14ac:dyDescent="0.25">
      <c r="A82" s="627"/>
      <c r="B82" s="609"/>
      <c r="C82" s="612"/>
      <c r="D82" s="612"/>
      <c r="E82" s="594"/>
      <c r="F82" s="594"/>
      <c r="G82" s="597"/>
      <c r="H82" s="600"/>
      <c r="I82" s="603"/>
      <c r="J82" s="498" t="s">
        <v>322</v>
      </c>
      <c r="K82" s="472"/>
      <c r="L82" s="476"/>
      <c r="M82" s="219"/>
      <c r="N82" s="220"/>
      <c r="O82" s="222"/>
      <c r="P82" s="172"/>
      <c r="Q82" s="172"/>
    </row>
    <row r="83" spans="1:17" x14ac:dyDescent="0.25">
      <c r="A83" s="627"/>
      <c r="B83" s="609"/>
      <c r="C83" s="612"/>
      <c r="D83" s="612"/>
      <c r="E83" s="594"/>
      <c r="F83" s="594"/>
      <c r="G83" s="597"/>
      <c r="H83" s="600"/>
      <c r="I83" s="603"/>
      <c r="J83" s="498"/>
      <c r="K83" s="472"/>
      <c r="L83" s="476"/>
      <c r="M83" s="219"/>
      <c r="N83" s="220"/>
      <c r="O83" s="222"/>
      <c r="P83" s="172"/>
      <c r="Q83" s="172"/>
    </row>
    <row r="84" spans="1:17" x14ac:dyDescent="0.25">
      <c r="A84" s="627"/>
      <c r="B84" s="609"/>
      <c r="C84" s="612"/>
      <c r="D84" s="612"/>
      <c r="E84" s="594"/>
      <c r="F84" s="594"/>
      <c r="G84" s="597"/>
      <c r="H84" s="600"/>
      <c r="I84" s="603"/>
      <c r="J84" s="498"/>
      <c r="K84" s="472"/>
      <c r="L84" s="476"/>
      <c r="M84" s="219"/>
      <c r="N84" s="220"/>
      <c r="O84" s="222"/>
      <c r="P84" s="172"/>
      <c r="Q84" s="172"/>
    </row>
    <row r="85" spans="1:17" x14ac:dyDescent="0.25">
      <c r="A85" s="627"/>
      <c r="B85" s="609"/>
      <c r="C85" s="612"/>
      <c r="D85" s="612"/>
      <c r="E85" s="594"/>
      <c r="F85" s="594"/>
      <c r="G85" s="597"/>
      <c r="H85" s="600"/>
      <c r="I85" s="603"/>
      <c r="J85" s="498"/>
      <c r="K85" s="472"/>
      <c r="L85" s="476"/>
      <c r="M85" s="219"/>
      <c r="N85" s="220"/>
      <c r="O85" s="222"/>
      <c r="P85" s="172"/>
      <c r="Q85" s="172"/>
    </row>
    <row r="86" spans="1:17" x14ac:dyDescent="0.25">
      <c r="A86" s="627"/>
      <c r="B86" s="609"/>
      <c r="C86" s="612"/>
      <c r="D86" s="612"/>
      <c r="E86" s="594"/>
      <c r="F86" s="594"/>
      <c r="G86" s="597"/>
      <c r="H86" s="600"/>
      <c r="I86" s="603"/>
      <c r="J86" s="498"/>
      <c r="K86" s="472"/>
      <c r="L86" s="476"/>
      <c r="M86" s="219"/>
      <c r="N86" s="220"/>
      <c r="O86" s="222"/>
      <c r="P86" s="172"/>
      <c r="Q86" s="172"/>
    </row>
    <row r="87" spans="1:17" x14ac:dyDescent="0.25">
      <c r="A87" s="627"/>
      <c r="B87" s="609"/>
      <c r="C87" s="612"/>
      <c r="D87" s="612"/>
      <c r="E87" s="594"/>
      <c r="F87" s="594"/>
      <c r="G87" s="597"/>
      <c r="H87" s="600"/>
      <c r="I87" s="603"/>
      <c r="J87" s="498"/>
      <c r="K87" s="472"/>
      <c r="L87" s="476"/>
      <c r="M87" s="219"/>
      <c r="N87" s="220"/>
      <c r="O87" s="222"/>
      <c r="P87" s="172"/>
      <c r="Q87" s="172"/>
    </row>
    <row r="88" spans="1:17" x14ac:dyDescent="0.25">
      <c r="A88" s="627"/>
      <c r="B88" s="609"/>
      <c r="C88" s="612"/>
      <c r="D88" s="612"/>
      <c r="E88" s="594"/>
      <c r="F88" s="594"/>
      <c r="G88" s="597"/>
      <c r="H88" s="600"/>
      <c r="I88" s="603"/>
      <c r="J88" s="498"/>
      <c r="K88" s="472"/>
      <c r="L88" s="476"/>
      <c r="M88" s="219"/>
      <c r="N88" s="220"/>
      <c r="O88" s="222"/>
      <c r="P88" s="172"/>
      <c r="Q88" s="172"/>
    </row>
    <row r="89" spans="1:17" x14ac:dyDescent="0.25">
      <c r="A89" s="627"/>
      <c r="B89" s="609"/>
      <c r="C89" s="612"/>
      <c r="D89" s="612"/>
      <c r="E89" s="594"/>
      <c r="F89" s="594"/>
      <c r="G89" s="597"/>
      <c r="H89" s="600"/>
      <c r="I89" s="603"/>
      <c r="J89" s="498"/>
      <c r="K89" s="472"/>
      <c r="L89" s="476"/>
      <c r="M89" s="219"/>
      <c r="N89" s="220"/>
      <c r="O89" s="222"/>
      <c r="P89" s="172"/>
      <c r="Q89" s="172"/>
    </row>
    <row r="90" spans="1:17" x14ac:dyDescent="0.25">
      <c r="A90" s="627"/>
      <c r="B90" s="609"/>
      <c r="C90" s="612"/>
      <c r="D90" s="612"/>
      <c r="E90" s="594"/>
      <c r="F90" s="594"/>
      <c r="G90" s="597"/>
      <c r="H90" s="600"/>
      <c r="I90" s="603"/>
      <c r="J90" s="498"/>
      <c r="K90" s="472"/>
      <c r="L90" s="476"/>
      <c r="M90" s="219"/>
      <c r="N90" s="220"/>
      <c r="O90" s="222"/>
      <c r="P90" s="172"/>
      <c r="Q90" s="172"/>
    </row>
    <row r="91" spans="1:17" x14ac:dyDescent="0.25">
      <c r="A91" s="627"/>
      <c r="B91" s="609"/>
      <c r="C91" s="612"/>
      <c r="D91" s="612"/>
      <c r="E91" s="594"/>
      <c r="F91" s="594"/>
      <c r="G91" s="597"/>
      <c r="H91" s="600"/>
      <c r="I91" s="603"/>
      <c r="J91" s="498"/>
      <c r="K91" s="472"/>
      <c r="L91" s="476"/>
      <c r="M91" s="219"/>
      <c r="N91" s="220"/>
      <c r="O91" s="222"/>
      <c r="P91" s="172"/>
      <c r="Q91" s="172"/>
    </row>
    <row r="92" spans="1:17" x14ac:dyDescent="0.25">
      <c r="A92" s="627"/>
      <c r="B92" s="609"/>
      <c r="C92" s="612"/>
      <c r="D92" s="612"/>
      <c r="E92" s="594"/>
      <c r="F92" s="594"/>
      <c r="G92" s="597"/>
      <c r="H92" s="600"/>
      <c r="I92" s="603"/>
      <c r="J92" s="498"/>
      <c r="K92" s="472"/>
      <c r="L92" s="476"/>
      <c r="M92" s="219"/>
      <c r="N92" s="220"/>
      <c r="O92" s="222"/>
      <c r="P92" s="172"/>
      <c r="Q92" s="172"/>
    </row>
    <row r="93" spans="1:17" x14ac:dyDescent="0.25">
      <c r="A93" s="627"/>
      <c r="B93" s="609"/>
      <c r="C93" s="612"/>
      <c r="D93" s="612"/>
      <c r="E93" s="594"/>
      <c r="F93" s="594"/>
      <c r="G93" s="597"/>
      <c r="H93" s="600"/>
      <c r="I93" s="603"/>
      <c r="J93" s="498"/>
      <c r="K93" s="472"/>
      <c r="L93" s="476"/>
      <c r="M93" s="219"/>
      <c r="N93" s="220"/>
      <c r="O93" s="222"/>
      <c r="P93" s="172"/>
      <c r="Q93" s="172"/>
    </row>
    <row r="94" spans="1:17" x14ac:dyDescent="0.25">
      <c r="A94" s="627"/>
      <c r="B94" s="609"/>
      <c r="C94" s="612"/>
      <c r="D94" s="612"/>
      <c r="E94" s="594"/>
      <c r="F94" s="594"/>
      <c r="G94" s="597"/>
      <c r="H94" s="600"/>
      <c r="I94" s="603"/>
      <c r="J94" s="498"/>
      <c r="K94" s="472"/>
      <c r="L94" s="476"/>
      <c r="M94" s="219"/>
      <c r="N94" s="220"/>
      <c r="O94" s="222"/>
      <c r="P94" s="172"/>
      <c r="Q94" s="172"/>
    </row>
    <row r="95" spans="1:17" x14ac:dyDescent="0.25">
      <c r="A95" s="627"/>
      <c r="B95" s="609"/>
      <c r="C95" s="612"/>
      <c r="D95" s="612"/>
      <c r="E95" s="594"/>
      <c r="F95" s="594"/>
      <c r="G95" s="597"/>
      <c r="H95" s="600"/>
      <c r="I95" s="603"/>
      <c r="J95" s="498"/>
      <c r="K95" s="472"/>
      <c r="L95" s="476"/>
      <c r="M95" s="219"/>
      <c r="N95" s="220"/>
      <c r="O95" s="222"/>
      <c r="P95" s="172"/>
      <c r="Q95" s="172"/>
    </row>
    <row r="96" spans="1:17" x14ac:dyDescent="0.25">
      <c r="A96" s="627"/>
      <c r="B96" s="609"/>
      <c r="C96" s="612"/>
      <c r="D96" s="612"/>
      <c r="E96" s="594"/>
      <c r="F96" s="594"/>
      <c r="G96" s="597"/>
      <c r="H96" s="600"/>
      <c r="I96" s="603"/>
      <c r="J96" s="498"/>
      <c r="K96" s="472"/>
      <c r="L96" s="476"/>
      <c r="M96" s="219"/>
      <c r="N96" s="220"/>
      <c r="O96" s="222"/>
      <c r="P96" s="172"/>
      <c r="Q96" s="172"/>
    </row>
    <row r="97" spans="1:17" x14ac:dyDescent="0.25">
      <c r="A97" s="627"/>
      <c r="B97" s="609"/>
      <c r="C97" s="612"/>
      <c r="D97" s="612"/>
      <c r="E97" s="594"/>
      <c r="F97" s="594"/>
      <c r="G97" s="597"/>
      <c r="H97" s="600"/>
      <c r="I97" s="603"/>
      <c r="J97" s="498"/>
      <c r="K97" s="472"/>
      <c r="L97" s="476"/>
      <c r="M97" s="219"/>
      <c r="N97" s="220"/>
      <c r="O97" s="222"/>
      <c r="P97" s="172"/>
      <c r="Q97" s="172"/>
    </row>
    <row r="98" spans="1:17" x14ac:dyDescent="0.25">
      <c r="A98" s="627"/>
      <c r="B98" s="609"/>
      <c r="C98" s="612"/>
      <c r="D98" s="612"/>
      <c r="E98" s="594"/>
      <c r="F98" s="594"/>
      <c r="G98" s="597"/>
      <c r="H98" s="600"/>
      <c r="I98" s="603"/>
      <c r="J98" s="498"/>
      <c r="K98" s="472"/>
      <c r="L98" s="476"/>
      <c r="M98" s="219"/>
      <c r="N98" s="220"/>
      <c r="O98" s="222"/>
      <c r="P98" s="172"/>
      <c r="Q98" s="172"/>
    </row>
    <row r="99" spans="1:17" x14ac:dyDescent="0.25">
      <c r="A99" s="627"/>
      <c r="B99" s="609"/>
      <c r="C99" s="612"/>
      <c r="D99" s="612"/>
      <c r="E99" s="594"/>
      <c r="F99" s="594"/>
      <c r="G99" s="597"/>
      <c r="H99" s="600"/>
      <c r="I99" s="603"/>
      <c r="J99" s="498"/>
      <c r="K99" s="472"/>
      <c r="L99" s="476"/>
      <c r="M99" s="219"/>
      <c r="N99" s="220"/>
      <c r="O99" s="222"/>
      <c r="P99" s="172"/>
      <c r="Q99" s="172"/>
    </row>
    <row r="100" spans="1:17" x14ac:dyDescent="0.25">
      <c r="A100" s="628"/>
      <c r="B100" s="610"/>
      <c r="C100" s="613"/>
      <c r="D100" s="613"/>
      <c r="E100" s="595"/>
      <c r="F100" s="595"/>
      <c r="G100" s="598"/>
      <c r="H100" s="601"/>
      <c r="I100" s="604"/>
      <c r="J100" s="485"/>
      <c r="K100" s="472"/>
      <c r="L100" s="476"/>
      <c r="M100" s="219"/>
      <c r="N100" s="220"/>
      <c r="O100" s="222"/>
      <c r="P100" s="172"/>
      <c r="Q100" s="172"/>
    </row>
    <row r="101" spans="1:17" x14ac:dyDescent="0.25">
      <c r="A101" s="180"/>
      <c r="B101" s="330"/>
      <c r="C101" s="330"/>
      <c r="D101" s="179"/>
      <c r="E101" s="216"/>
      <c r="F101" s="216"/>
      <c r="G101" s="216"/>
      <c r="H101" s="217"/>
      <c r="I101" s="217"/>
      <c r="J101" s="499"/>
      <c r="K101" s="500"/>
      <c r="L101" s="500"/>
      <c r="M101" s="501"/>
      <c r="N101" s="502"/>
      <c r="O101" s="500"/>
      <c r="P101" s="292"/>
      <c r="Q101" s="292"/>
    </row>
    <row r="102" spans="1:17" x14ac:dyDescent="0.25">
      <c r="A102" s="626" t="s">
        <v>83</v>
      </c>
      <c r="B102" s="608" t="str">
        <f>B81</f>
        <v>Amprion GmbH</v>
      </c>
      <c r="C102" s="611"/>
      <c r="D102" s="611"/>
      <c r="E102" s="593" t="str">
        <f>IFERROR(VLOOKUP($D102,'+'!$D$39:$F$52,2,FALSE),"")</f>
        <v/>
      </c>
      <c r="F102" s="593" t="str">
        <f>IFERROR(VLOOKUP($D102,'+'!$D$39:$F$52,3,FALSE),"")</f>
        <v/>
      </c>
      <c r="G102" s="596">
        <f>IF($C102=1,9,3)</f>
        <v>3</v>
      </c>
      <c r="H102" s="599">
        <f>IF($C102=1,62940,99990)</f>
        <v>99990</v>
      </c>
      <c r="I102" s="602" t="str">
        <f>IFERROR((H102*F102)/(12)*G102,"")</f>
        <v/>
      </c>
      <c r="J102" s="486" t="s">
        <v>318</v>
      </c>
      <c r="K102" s="472"/>
      <c r="L102" s="476"/>
      <c r="M102" s="219"/>
      <c r="N102" s="220"/>
      <c r="O102" s="222"/>
      <c r="P102" s="172"/>
      <c r="Q102" s="172"/>
    </row>
    <row r="103" spans="1:17" x14ac:dyDescent="0.25">
      <c r="A103" s="627"/>
      <c r="B103" s="609"/>
      <c r="C103" s="612"/>
      <c r="D103" s="612"/>
      <c r="E103" s="594"/>
      <c r="F103" s="594"/>
      <c r="G103" s="597"/>
      <c r="H103" s="600"/>
      <c r="I103" s="603"/>
      <c r="J103" s="498" t="s">
        <v>322</v>
      </c>
      <c r="K103" s="472"/>
      <c r="L103" s="476"/>
      <c r="M103" s="219"/>
      <c r="N103" s="220"/>
      <c r="O103" s="222"/>
      <c r="P103" s="172"/>
      <c r="Q103" s="172"/>
    </row>
    <row r="104" spans="1:17" x14ac:dyDescent="0.25">
      <c r="A104" s="627"/>
      <c r="B104" s="609"/>
      <c r="C104" s="612"/>
      <c r="D104" s="612"/>
      <c r="E104" s="594"/>
      <c r="F104" s="594"/>
      <c r="G104" s="597"/>
      <c r="H104" s="600"/>
      <c r="I104" s="603"/>
      <c r="J104" s="498"/>
      <c r="K104" s="472"/>
      <c r="L104" s="476"/>
      <c r="M104" s="219"/>
      <c r="N104" s="220"/>
      <c r="O104" s="222"/>
      <c r="P104" s="172"/>
      <c r="Q104" s="172"/>
    </row>
    <row r="105" spans="1:17" x14ac:dyDescent="0.25">
      <c r="A105" s="627"/>
      <c r="B105" s="609"/>
      <c r="C105" s="612"/>
      <c r="D105" s="612"/>
      <c r="E105" s="594"/>
      <c r="F105" s="594"/>
      <c r="G105" s="597"/>
      <c r="H105" s="600"/>
      <c r="I105" s="603"/>
      <c r="J105" s="498"/>
      <c r="K105" s="472"/>
      <c r="L105" s="476"/>
      <c r="M105" s="219"/>
      <c r="N105" s="220"/>
      <c r="O105" s="222"/>
      <c r="P105" s="172"/>
      <c r="Q105" s="172"/>
    </row>
    <row r="106" spans="1:17" x14ac:dyDescent="0.25">
      <c r="A106" s="627"/>
      <c r="B106" s="609"/>
      <c r="C106" s="612"/>
      <c r="D106" s="612"/>
      <c r="E106" s="594"/>
      <c r="F106" s="594"/>
      <c r="G106" s="597"/>
      <c r="H106" s="600"/>
      <c r="I106" s="603"/>
      <c r="J106" s="498"/>
      <c r="K106" s="472"/>
      <c r="L106" s="476"/>
      <c r="M106" s="219"/>
      <c r="N106" s="220"/>
      <c r="O106" s="222"/>
      <c r="P106" s="172"/>
      <c r="Q106" s="172"/>
    </row>
    <row r="107" spans="1:17" x14ac:dyDescent="0.25">
      <c r="A107" s="627"/>
      <c r="B107" s="609"/>
      <c r="C107" s="612"/>
      <c r="D107" s="612"/>
      <c r="E107" s="594"/>
      <c r="F107" s="594"/>
      <c r="G107" s="597"/>
      <c r="H107" s="600"/>
      <c r="I107" s="603"/>
      <c r="J107" s="498"/>
      <c r="K107" s="472"/>
      <c r="L107" s="476"/>
      <c r="M107" s="219"/>
      <c r="N107" s="220"/>
      <c r="O107" s="222"/>
      <c r="P107" s="172"/>
      <c r="Q107" s="172"/>
    </row>
    <row r="108" spans="1:17" x14ac:dyDescent="0.25">
      <c r="A108" s="627"/>
      <c r="B108" s="609"/>
      <c r="C108" s="612"/>
      <c r="D108" s="612"/>
      <c r="E108" s="594"/>
      <c r="F108" s="594"/>
      <c r="G108" s="597"/>
      <c r="H108" s="600"/>
      <c r="I108" s="603"/>
      <c r="J108" s="498"/>
      <c r="K108" s="472"/>
      <c r="L108" s="476"/>
      <c r="M108" s="219"/>
      <c r="N108" s="220"/>
      <c r="O108" s="222"/>
      <c r="P108" s="172"/>
      <c r="Q108" s="172"/>
    </row>
    <row r="109" spans="1:17" x14ac:dyDescent="0.25">
      <c r="A109" s="627"/>
      <c r="B109" s="609"/>
      <c r="C109" s="612"/>
      <c r="D109" s="612"/>
      <c r="E109" s="594"/>
      <c r="F109" s="594"/>
      <c r="G109" s="597"/>
      <c r="H109" s="600"/>
      <c r="I109" s="603"/>
      <c r="J109" s="498"/>
      <c r="K109" s="472"/>
      <c r="L109" s="476"/>
      <c r="M109" s="219"/>
      <c r="N109" s="220"/>
      <c r="O109" s="222"/>
      <c r="P109" s="172"/>
      <c r="Q109" s="172"/>
    </row>
    <row r="110" spans="1:17" x14ac:dyDescent="0.25">
      <c r="A110" s="627"/>
      <c r="B110" s="609"/>
      <c r="C110" s="612"/>
      <c r="D110" s="612"/>
      <c r="E110" s="594"/>
      <c r="F110" s="594"/>
      <c r="G110" s="597"/>
      <c r="H110" s="600"/>
      <c r="I110" s="603"/>
      <c r="J110" s="498"/>
      <c r="K110" s="472"/>
      <c r="L110" s="476"/>
      <c r="M110" s="219"/>
      <c r="N110" s="220"/>
      <c r="O110" s="222"/>
      <c r="P110" s="172"/>
      <c r="Q110" s="172"/>
    </row>
    <row r="111" spans="1:17" x14ac:dyDescent="0.25">
      <c r="A111" s="627"/>
      <c r="B111" s="609"/>
      <c r="C111" s="612"/>
      <c r="D111" s="612"/>
      <c r="E111" s="594"/>
      <c r="F111" s="594"/>
      <c r="G111" s="597"/>
      <c r="H111" s="600"/>
      <c r="I111" s="603"/>
      <c r="J111" s="498"/>
      <c r="K111" s="472"/>
      <c r="L111" s="476"/>
      <c r="M111" s="219"/>
      <c r="N111" s="220"/>
      <c r="O111" s="222"/>
      <c r="P111" s="172"/>
      <c r="Q111" s="172"/>
    </row>
    <row r="112" spans="1:17" x14ac:dyDescent="0.25">
      <c r="A112" s="627"/>
      <c r="B112" s="609"/>
      <c r="C112" s="612"/>
      <c r="D112" s="612"/>
      <c r="E112" s="594"/>
      <c r="F112" s="594"/>
      <c r="G112" s="597"/>
      <c r="H112" s="600"/>
      <c r="I112" s="603"/>
      <c r="J112" s="498"/>
      <c r="K112" s="472"/>
      <c r="L112" s="476"/>
      <c r="M112" s="219"/>
      <c r="N112" s="220"/>
      <c r="O112" s="222"/>
      <c r="P112" s="172"/>
      <c r="Q112" s="172"/>
    </row>
    <row r="113" spans="1:17" x14ac:dyDescent="0.25">
      <c r="A113" s="627"/>
      <c r="B113" s="609"/>
      <c r="C113" s="612"/>
      <c r="D113" s="612"/>
      <c r="E113" s="594"/>
      <c r="F113" s="594"/>
      <c r="G113" s="597"/>
      <c r="H113" s="600"/>
      <c r="I113" s="603"/>
      <c r="J113" s="498"/>
      <c r="K113" s="472"/>
      <c r="L113" s="476"/>
      <c r="M113" s="219"/>
      <c r="N113" s="220"/>
      <c r="O113" s="222"/>
      <c r="P113" s="172"/>
      <c r="Q113" s="172"/>
    </row>
    <row r="114" spans="1:17" x14ac:dyDescent="0.25">
      <c r="A114" s="627"/>
      <c r="B114" s="609"/>
      <c r="C114" s="612"/>
      <c r="D114" s="612"/>
      <c r="E114" s="594"/>
      <c r="F114" s="594"/>
      <c r="G114" s="597"/>
      <c r="H114" s="600"/>
      <c r="I114" s="603"/>
      <c r="J114" s="498"/>
      <c r="K114" s="472"/>
      <c r="L114" s="476"/>
      <c r="M114" s="219"/>
      <c r="N114" s="220"/>
      <c r="O114" s="222"/>
      <c r="P114" s="172"/>
      <c r="Q114" s="172"/>
    </row>
    <row r="115" spans="1:17" x14ac:dyDescent="0.25">
      <c r="A115" s="627"/>
      <c r="B115" s="609"/>
      <c r="C115" s="612"/>
      <c r="D115" s="612"/>
      <c r="E115" s="594"/>
      <c r="F115" s="594"/>
      <c r="G115" s="597"/>
      <c r="H115" s="600"/>
      <c r="I115" s="603"/>
      <c r="J115" s="498"/>
      <c r="K115" s="472"/>
      <c r="L115" s="476"/>
      <c r="M115" s="219"/>
      <c r="N115" s="220"/>
      <c r="O115" s="222"/>
      <c r="P115" s="172"/>
      <c r="Q115" s="172"/>
    </row>
    <row r="116" spans="1:17" x14ac:dyDescent="0.25">
      <c r="A116" s="627"/>
      <c r="B116" s="609"/>
      <c r="C116" s="612"/>
      <c r="D116" s="612"/>
      <c r="E116" s="594"/>
      <c r="F116" s="594"/>
      <c r="G116" s="597"/>
      <c r="H116" s="600"/>
      <c r="I116" s="603"/>
      <c r="J116" s="498"/>
      <c r="K116" s="472"/>
      <c r="L116" s="476"/>
      <c r="M116" s="219"/>
      <c r="N116" s="220"/>
      <c r="O116" s="222"/>
      <c r="P116" s="172"/>
      <c r="Q116" s="172"/>
    </row>
    <row r="117" spans="1:17" x14ac:dyDescent="0.25">
      <c r="A117" s="627"/>
      <c r="B117" s="609"/>
      <c r="C117" s="612"/>
      <c r="D117" s="612"/>
      <c r="E117" s="594"/>
      <c r="F117" s="594"/>
      <c r="G117" s="597"/>
      <c r="H117" s="600"/>
      <c r="I117" s="603"/>
      <c r="J117" s="498"/>
      <c r="K117" s="472"/>
      <c r="L117" s="476"/>
      <c r="M117" s="219"/>
      <c r="N117" s="220"/>
      <c r="O117" s="222"/>
      <c r="P117" s="172"/>
      <c r="Q117" s="172"/>
    </row>
    <row r="118" spans="1:17" x14ac:dyDescent="0.25">
      <c r="A118" s="627"/>
      <c r="B118" s="609"/>
      <c r="C118" s="612"/>
      <c r="D118" s="612"/>
      <c r="E118" s="594"/>
      <c r="F118" s="594"/>
      <c r="G118" s="597"/>
      <c r="H118" s="600"/>
      <c r="I118" s="603"/>
      <c r="J118" s="498"/>
      <c r="K118" s="472"/>
      <c r="L118" s="476"/>
      <c r="M118" s="219"/>
      <c r="N118" s="220"/>
      <c r="O118" s="222"/>
      <c r="P118" s="172"/>
      <c r="Q118" s="172"/>
    </row>
    <row r="119" spans="1:17" x14ac:dyDescent="0.25">
      <c r="A119" s="627"/>
      <c r="B119" s="609"/>
      <c r="C119" s="612"/>
      <c r="D119" s="612"/>
      <c r="E119" s="594"/>
      <c r="F119" s="594"/>
      <c r="G119" s="597"/>
      <c r="H119" s="600"/>
      <c r="I119" s="603"/>
      <c r="J119" s="498"/>
      <c r="K119" s="472"/>
      <c r="L119" s="476"/>
      <c r="M119" s="219"/>
      <c r="N119" s="220"/>
      <c r="O119" s="222"/>
      <c r="P119" s="172"/>
      <c r="Q119" s="172"/>
    </row>
    <row r="120" spans="1:17" x14ac:dyDescent="0.25">
      <c r="A120" s="627"/>
      <c r="B120" s="609"/>
      <c r="C120" s="612"/>
      <c r="D120" s="612"/>
      <c r="E120" s="594"/>
      <c r="F120" s="594"/>
      <c r="G120" s="597"/>
      <c r="H120" s="600"/>
      <c r="I120" s="603"/>
      <c r="J120" s="498"/>
      <c r="K120" s="472"/>
      <c r="L120" s="476"/>
      <c r="M120" s="219"/>
      <c r="N120" s="220"/>
      <c r="O120" s="222"/>
      <c r="P120" s="172"/>
      <c r="Q120" s="172"/>
    </row>
    <row r="121" spans="1:17" x14ac:dyDescent="0.25">
      <c r="A121" s="628"/>
      <c r="B121" s="610"/>
      <c r="C121" s="613"/>
      <c r="D121" s="613"/>
      <c r="E121" s="595"/>
      <c r="F121" s="595"/>
      <c r="G121" s="598"/>
      <c r="H121" s="601"/>
      <c r="I121" s="604"/>
      <c r="J121" s="485"/>
      <c r="K121" s="472"/>
      <c r="L121" s="476"/>
      <c r="M121" s="219"/>
      <c r="N121" s="220"/>
      <c r="O121" s="222"/>
      <c r="P121" s="172"/>
      <c r="Q121" s="172"/>
    </row>
    <row r="122" spans="1:17" x14ac:dyDescent="0.25">
      <c r="A122" s="180"/>
      <c r="B122" s="330"/>
      <c r="C122" s="330"/>
      <c r="D122" s="179"/>
      <c r="E122" s="216"/>
      <c r="F122" s="216"/>
      <c r="G122" s="216"/>
      <c r="H122" s="217"/>
      <c r="I122" s="217"/>
      <c r="J122" s="499"/>
      <c r="K122" s="500"/>
      <c r="L122" s="500"/>
      <c r="M122" s="501"/>
      <c r="N122" s="502"/>
      <c r="O122" s="500"/>
      <c r="P122" s="292"/>
      <c r="Q122" s="292"/>
    </row>
    <row r="123" spans="1:17" x14ac:dyDescent="0.25">
      <c r="A123" s="626" t="s">
        <v>82</v>
      </c>
      <c r="B123" s="608" t="str">
        <f>B102</f>
        <v>Amprion GmbH</v>
      </c>
      <c r="C123" s="611"/>
      <c r="D123" s="611"/>
      <c r="E123" s="593" t="str">
        <f>IFERROR(VLOOKUP($D123,'+'!$D$39:$F$52,2,FALSE),"")</f>
        <v/>
      </c>
      <c r="F123" s="593" t="str">
        <f>IFERROR(VLOOKUP($D123,'+'!$D$39:$F$52,3,FALSE),"")</f>
        <v/>
      </c>
      <c r="G123" s="596">
        <f>IF($C123=1,9,3)</f>
        <v>3</v>
      </c>
      <c r="H123" s="599">
        <f>IF($C123=1,62940,99990)</f>
        <v>99990</v>
      </c>
      <c r="I123" s="602" t="str">
        <f>IFERROR((H123*F123)/(12)*G123,"")</f>
        <v/>
      </c>
      <c r="J123" s="486" t="s">
        <v>318</v>
      </c>
      <c r="K123" s="472"/>
      <c r="L123" s="476"/>
      <c r="M123" s="219"/>
      <c r="N123" s="220"/>
      <c r="O123" s="222"/>
      <c r="P123" s="172"/>
      <c r="Q123" s="172"/>
    </row>
    <row r="124" spans="1:17" x14ac:dyDescent="0.25">
      <c r="A124" s="627"/>
      <c r="B124" s="609"/>
      <c r="C124" s="612"/>
      <c r="D124" s="612"/>
      <c r="E124" s="594"/>
      <c r="F124" s="594"/>
      <c r="G124" s="597"/>
      <c r="H124" s="600"/>
      <c r="I124" s="603"/>
      <c r="J124" s="498" t="s">
        <v>322</v>
      </c>
      <c r="K124" s="472"/>
      <c r="L124" s="476"/>
      <c r="M124" s="219"/>
      <c r="N124" s="220"/>
      <c r="O124" s="222"/>
      <c r="P124" s="172"/>
      <c r="Q124" s="172"/>
    </row>
    <row r="125" spans="1:17" x14ac:dyDescent="0.25">
      <c r="A125" s="627"/>
      <c r="B125" s="609"/>
      <c r="C125" s="612"/>
      <c r="D125" s="612"/>
      <c r="E125" s="594"/>
      <c r="F125" s="594"/>
      <c r="G125" s="597"/>
      <c r="H125" s="600"/>
      <c r="I125" s="603"/>
      <c r="J125" s="498"/>
      <c r="K125" s="472"/>
      <c r="L125" s="476"/>
      <c r="M125" s="219"/>
      <c r="N125" s="220"/>
      <c r="O125" s="222"/>
      <c r="P125" s="172"/>
      <c r="Q125" s="172"/>
    </row>
    <row r="126" spans="1:17" x14ac:dyDescent="0.25">
      <c r="A126" s="627"/>
      <c r="B126" s="609"/>
      <c r="C126" s="612"/>
      <c r="D126" s="612"/>
      <c r="E126" s="594"/>
      <c r="F126" s="594"/>
      <c r="G126" s="597"/>
      <c r="H126" s="600"/>
      <c r="I126" s="603"/>
      <c r="J126" s="498"/>
      <c r="K126" s="472"/>
      <c r="L126" s="476"/>
      <c r="M126" s="219"/>
      <c r="N126" s="220"/>
      <c r="O126" s="222"/>
      <c r="P126" s="172"/>
      <c r="Q126" s="172"/>
    </row>
    <row r="127" spans="1:17" x14ac:dyDescent="0.25">
      <c r="A127" s="627"/>
      <c r="B127" s="609"/>
      <c r="C127" s="612"/>
      <c r="D127" s="612"/>
      <c r="E127" s="594"/>
      <c r="F127" s="594"/>
      <c r="G127" s="597"/>
      <c r="H127" s="600"/>
      <c r="I127" s="603"/>
      <c r="J127" s="498"/>
      <c r="K127" s="472"/>
      <c r="L127" s="476"/>
      <c r="M127" s="219"/>
      <c r="N127" s="220"/>
      <c r="O127" s="222"/>
      <c r="P127" s="172"/>
      <c r="Q127" s="172"/>
    </row>
    <row r="128" spans="1:17" x14ac:dyDescent="0.25">
      <c r="A128" s="627"/>
      <c r="B128" s="609"/>
      <c r="C128" s="612"/>
      <c r="D128" s="612"/>
      <c r="E128" s="594"/>
      <c r="F128" s="594"/>
      <c r="G128" s="597"/>
      <c r="H128" s="600"/>
      <c r="I128" s="603"/>
      <c r="J128" s="498"/>
      <c r="K128" s="472"/>
      <c r="L128" s="476"/>
      <c r="M128" s="219"/>
      <c r="N128" s="220"/>
      <c r="O128" s="222"/>
      <c r="P128" s="172"/>
      <c r="Q128" s="172"/>
    </row>
    <row r="129" spans="1:17" x14ac:dyDescent="0.25">
      <c r="A129" s="627"/>
      <c r="B129" s="609"/>
      <c r="C129" s="612"/>
      <c r="D129" s="612"/>
      <c r="E129" s="594"/>
      <c r="F129" s="594"/>
      <c r="G129" s="597"/>
      <c r="H129" s="600"/>
      <c r="I129" s="603"/>
      <c r="J129" s="498"/>
      <c r="K129" s="472"/>
      <c r="L129" s="476"/>
      <c r="M129" s="219"/>
      <c r="N129" s="220"/>
      <c r="O129" s="222"/>
      <c r="P129" s="172"/>
      <c r="Q129" s="172"/>
    </row>
    <row r="130" spans="1:17" x14ac:dyDescent="0.25">
      <c r="A130" s="627"/>
      <c r="B130" s="609"/>
      <c r="C130" s="612"/>
      <c r="D130" s="612"/>
      <c r="E130" s="594"/>
      <c r="F130" s="594"/>
      <c r="G130" s="597"/>
      <c r="H130" s="600"/>
      <c r="I130" s="603"/>
      <c r="J130" s="498"/>
      <c r="K130" s="472"/>
      <c r="L130" s="476"/>
      <c r="M130" s="219"/>
      <c r="N130" s="220"/>
      <c r="O130" s="222"/>
      <c r="P130" s="172"/>
      <c r="Q130" s="172"/>
    </row>
    <row r="131" spans="1:17" x14ac:dyDescent="0.25">
      <c r="A131" s="627"/>
      <c r="B131" s="609"/>
      <c r="C131" s="612"/>
      <c r="D131" s="612"/>
      <c r="E131" s="594"/>
      <c r="F131" s="594"/>
      <c r="G131" s="597"/>
      <c r="H131" s="600"/>
      <c r="I131" s="603"/>
      <c r="J131" s="498"/>
      <c r="K131" s="472"/>
      <c r="L131" s="476"/>
      <c r="M131" s="219"/>
      <c r="N131" s="220"/>
      <c r="O131" s="222"/>
      <c r="P131" s="172"/>
      <c r="Q131" s="172"/>
    </row>
    <row r="132" spans="1:17" x14ac:dyDescent="0.25">
      <c r="A132" s="627"/>
      <c r="B132" s="609"/>
      <c r="C132" s="612"/>
      <c r="D132" s="612"/>
      <c r="E132" s="594"/>
      <c r="F132" s="594"/>
      <c r="G132" s="597"/>
      <c r="H132" s="600"/>
      <c r="I132" s="603"/>
      <c r="J132" s="498"/>
      <c r="K132" s="472"/>
      <c r="L132" s="476"/>
      <c r="M132" s="219"/>
      <c r="N132" s="220"/>
      <c r="O132" s="222"/>
      <c r="P132" s="172"/>
      <c r="Q132" s="172"/>
    </row>
    <row r="133" spans="1:17" x14ac:dyDescent="0.25">
      <c r="A133" s="627"/>
      <c r="B133" s="609"/>
      <c r="C133" s="612"/>
      <c r="D133" s="612"/>
      <c r="E133" s="594"/>
      <c r="F133" s="594"/>
      <c r="G133" s="597"/>
      <c r="H133" s="600"/>
      <c r="I133" s="603"/>
      <c r="J133" s="498"/>
      <c r="K133" s="472"/>
      <c r="L133" s="476"/>
      <c r="M133" s="219"/>
      <c r="N133" s="220"/>
      <c r="O133" s="222"/>
      <c r="P133" s="172"/>
      <c r="Q133" s="172"/>
    </row>
    <row r="134" spans="1:17" x14ac:dyDescent="0.25">
      <c r="A134" s="627"/>
      <c r="B134" s="609"/>
      <c r="C134" s="612"/>
      <c r="D134" s="612"/>
      <c r="E134" s="594"/>
      <c r="F134" s="594"/>
      <c r="G134" s="597"/>
      <c r="H134" s="600"/>
      <c r="I134" s="603"/>
      <c r="J134" s="498"/>
      <c r="K134" s="472"/>
      <c r="L134" s="476"/>
      <c r="M134" s="219"/>
      <c r="N134" s="220"/>
      <c r="O134" s="222"/>
      <c r="P134" s="172"/>
      <c r="Q134" s="172"/>
    </row>
    <row r="135" spans="1:17" x14ac:dyDescent="0.25">
      <c r="A135" s="627"/>
      <c r="B135" s="609"/>
      <c r="C135" s="612"/>
      <c r="D135" s="612"/>
      <c r="E135" s="594"/>
      <c r="F135" s="594"/>
      <c r="G135" s="597"/>
      <c r="H135" s="600"/>
      <c r="I135" s="603"/>
      <c r="J135" s="498"/>
      <c r="K135" s="472"/>
      <c r="L135" s="476"/>
      <c r="M135" s="219"/>
      <c r="N135" s="220"/>
      <c r="O135" s="222"/>
      <c r="P135" s="172"/>
      <c r="Q135" s="172"/>
    </row>
    <row r="136" spans="1:17" x14ac:dyDescent="0.25">
      <c r="A136" s="627"/>
      <c r="B136" s="609"/>
      <c r="C136" s="612"/>
      <c r="D136" s="612"/>
      <c r="E136" s="594"/>
      <c r="F136" s="594"/>
      <c r="G136" s="597"/>
      <c r="H136" s="600"/>
      <c r="I136" s="603"/>
      <c r="J136" s="498"/>
      <c r="K136" s="472"/>
      <c r="L136" s="476"/>
      <c r="M136" s="219"/>
      <c r="N136" s="220"/>
      <c r="O136" s="222"/>
      <c r="P136" s="172"/>
      <c r="Q136" s="172"/>
    </row>
    <row r="137" spans="1:17" x14ac:dyDescent="0.25">
      <c r="A137" s="627"/>
      <c r="B137" s="609"/>
      <c r="C137" s="612"/>
      <c r="D137" s="612"/>
      <c r="E137" s="594"/>
      <c r="F137" s="594"/>
      <c r="G137" s="597"/>
      <c r="H137" s="600"/>
      <c r="I137" s="603"/>
      <c r="J137" s="498"/>
      <c r="K137" s="472"/>
      <c r="L137" s="476"/>
      <c r="M137" s="219"/>
      <c r="N137" s="220"/>
      <c r="O137" s="222"/>
      <c r="P137" s="172"/>
      <c r="Q137" s="172"/>
    </row>
    <row r="138" spans="1:17" x14ac:dyDescent="0.25">
      <c r="A138" s="627"/>
      <c r="B138" s="609"/>
      <c r="C138" s="612"/>
      <c r="D138" s="612"/>
      <c r="E138" s="594"/>
      <c r="F138" s="594"/>
      <c r="G138" s="597"/>
      <c r="H138" s="600"/>
      <c r="I138" s="603"/>
      <c r="J138" s="498"/>
      <c r="K138" s="472"/>
      <c r="L138" s="476"/>
      <c r="M138" s="219"/>
      <c r="N138" s="220"/>
      <c r="O138" s="222"/>
      <c r="P138" s="172"/>
      <c r="Q138" s="172"/>
    </row>
    <row r="139" spans="1:17" x14ac:dyDescent="0.25">
      <c r="A139" s="627"/>
      <c r="B139" s="609"/>
      <c r="C139" s="612"/>
      <c r="D139" s="612"/>
      <c r="E139" s="594"/>
      <c r="F139" s="594"/>
      <c r="G139" s="597"/>
      <c r="H139" s="600"/>
      <c r="I139" s="603"/>
      <c r="J139" s="498"/>
      <c r="K139" s="472"/>
      <c r="L139" s="476"/>
      <c r="M139" s="219"/>
      <c r="N139" s="220"/>
      <c r="O139" s="222"/>
      <c r="P139" s="172"/>
      <c r="Q139" s="172"/>
    </row>
    <row r="140" spans="1:17" x14ac:dyDescent="0.25">
      <c r="A140" s="627"/>
      <c r="B140" s="609"/>
      <c r="C140" s="612"/>
      <c r="D140" s="612"/>
      <c r="E140" s="594"/>
      <c r="F140" s="594"/>
      <c r="G140" s="597"/>
      <c r="H140" s="600"/>
      <c r="I140" s="603"/>
      <c r="J140" s="498"/>
      <c r="K140" s="472"/>
      <c r="L140" s="476"/>
      <c r="M140" s="219"/>
      <c r="N140" s="220"/>
      <c r="O140" s="222"/>
      <c r="P140" s="172"/>
      <c r="Q140" s="172"/>
    </row>
    <row r="141" spans="1:17" x14ac:dyDescent="0.25">
      <c r="A141" s="627"/>
      <c r="B141" s="609"/>
      <c r="C141" s="612"/>
      <c r="D141" s="612"/>
      <c r="E141" s="594"/>
      <c r="F141" s="594"/>
      <c r="G141" s="597"/>
      <c r="H141" s="600"/>
      <c r="I141" s="603"/>
      <c r="J141" s="498"/>
      <c r="K141" s="472"/>
      <c r="L141" s="476"/>
      <c r="M141" s="219"/>
      <c r="N141" s="220"/>
      <c r="O141" s="222"/>
      <c r="P141" s="172"/>
      <c r="Q141" s="172"/>
    </row>
    <row r="142" spans="1:17" x14ac:dyDescent="0.25">
      <c r="A142" s="628"/>
      <c r="B142" s="610"/>
      <c r="C142" s="613"/>
      <c r="D142" s="613"/>
      <c r="E142" s="595"/>
      <c r="F142" s="595"/>
      <c r="G142" s="598"/>
      <c r="H142" s="601"/>
      <c r="I142" s="604"/>
      <c r="J142" s="485"/>
      <c r="K142" s="472"/>
      <c r="L142" s="476"/>
      <c r="M142" s="219"/>
      <c r="N142" s="220"/>
      <c r="O142" s="222"/>
      <c r="P142" s="172"/>
      <c r="Q142" s="172"/>
    </row>
    <row r="143" spans="1:17" x14ac:dyDescent="0.25">
      <c r="A143" s="180"/>
      <c r="B143" s="330"/>
      <c r="C143" s="330"/>
      <c r="D143" s="179"/>
      <c r="E143" s="216"/>
      <c r="F143" s="216"/>
      <c r="G143" s="216"/>
      <c r="H143" s="217"/>
      <c r="I143" s="217"/>
      <c r="J143" s="499"/>
      <c r="K143" s="500"/>
      <c r="L143" s="500"/>
      <c r="M143" s="501"/>
      <c r="N143" s="502"/>
      <c r="O143" s="500"/>
      <c r="P143" s="292"/>
      <c r="Q143" s="292"/>
    </row>
    <row r="144" spans="1:17" x14ac:dyDescent="0.25">
      <c r="A144" s="626" t="s">
        <v>81</v>
      </c>
      <c r="B144" s="608" t="str">
        <f>B123</f>
        <v>Amprion GmbH</v>
      </c>
      <c r="C144" s="611"/>
      <c r="D144" s="611"/>
      <c r="E144" s="593" t="str">
        <f>IFERROR(VLOOKUP($D144,'+'!$D$39:$F$52,2,FALSE),"")</f>
        <v/>
      </c>
      <c r="F144" s="593" t="str">
        <f>IFERROR(VLOOKUP($D144,'+'!$D$39:$F$52,3,FALSE),"")</f>
        <v/>
      </c>
      <c r="G144" s="596">
        <f>IF($C144=1,9,3)</f>
        <v>3</v>
      </c>
      <c r="H144" s="599">
        <f>IF($C144=1,62940,99990)</f>
        <v>99990</v>
      </c>
      <c r="I144" s="602" t="str">
        <f>IFERROR((H144*F144)/(12)*G144,"")</f>
        <v/>
      </c>
      <c r="J144" s="486" t="s">
        <v>318</v>
      </c>
      <c r="K144" s="472"/>
      <c r="L144" s="476"/>
      <c r="M144" s="219"/>
      <c r="N144" s="220"/>
      <c r="O144" s="222"/>
      <c r="P144" s="172"/>
      <c r="Q144" s="172"/>
    </row>
    <row r="145" spans="1:17" x14ac:dyDescent="0.25">
      <c r="A145" s="627"/>
      <c r="B145" s="609"/>
      <c r="C145" s="612"/>
      <c r="D145" s="612"/>
      <c r="E145" s="594"/>
      <c r="F145" s="594"/>
      <c r="G145" s="597"/>
      <c r="H145" s="600"/>
      <c r="I145" s="603"/>
      <c r="J145" s="498" t="s">
        <v>322</v>
      </c>
      <c r="K145" s="472"/>
      <c r="L145" s="476"/>
      <c r="M145" s="219"/>
      <c r="N145" s="220"/>
      <c r="O145" s="222"/>
      <c r="P145" s="172"/>
      <c r="Q145" s="172"/>
    </row>
    <row r="146" spans="1:17" x14ac:dyDescent="0.25">
      <c r="A146" s="627"/>
      <c r="B146" s="609"/>
      <c r="C146" s="612"/>
      <c r="D146" s="612"/>
      <c r="E146" s="594"/>
      <c r="F146" s="594"/>
      <c r="G146" s="597"/>
      <c r="H146" s="600"/>
      <c r="I146" s="603"/>
      <c r="J146" s="498"/>
      <c r="K146" s="472"/>
      <c r="L146" s="476"/>
      <c r="M146" s="219"/>
      <c r="N146" s="220"/>
      <c r="O146" s="222"/>
      <c r="P146" s="172"/>
      <c r="Q146" s="172"/>
    </row>
    <row r="147" spans="1:17" x14ac:dyDescent="0.25">
      <c r="A147" s="627"/>
      <c r="B147" s="609"/>
      <c r="C147" s="612"/>
      <c r="D147" s="612"/>
      <c r="E147" s="594"/>
      <c r="F147" s="594"/>
      <c r="G147" s="597"/>
      <c r="H147" s="600"/>
      <c r="I147" s="603"/>
      <c r="J147" s="498"/>
      <c r="K147" s="472"/>
      <c r="L147" s="476"/>
      <c r="M147" s="219"/>
      <c r="N147" s="220"/>
      <c r="O147" s="222"/>
      <c r="P147" s="172"/>
      <c r="Q147" s="172"/>
    </row>
    <row r="148" spans="1:17" x14ac:dyDescent="0.25">
      <c r="A148" s="627"/>
      <c r="B148" s="609"/>
      <c r="C148" s="612"/>
      <c r="D148" s="612"/>
      <c r="E148" s="594"/>
      <c r="F148" s="594"/>
      <c r="G148" s="597"/>
      <c r="H148" s="600"/>
      <c r="I148" s="603"/>
      <c r="J148" s="498"/>
      <c r="K148" s="472"/>
      <c r="L148" s="476"/>
      <c r="M148" s="219"/>
      <c r="N148" s="220"/>
      <c r="O148" s="222"/>
      <c r="P148" s="172"/>
      <c r="Q148" s="172"/>
    </row>
    <row r="149" spans="1:17" x14ac:dyDescent="0.25">
      <c r="A149" s="627"/>
      <c r="B149" s="609"/>
      <c r="C149" s="612"/>
      <c r="D149" s="612"/>
      <c r="E149" s="594"/>
      <c r="F149" s="594"/>
      <c r="G149" s="597"/>
      <c r="H149" s="600"/>
      <c r="I149" s="603"/>
      <c r="J149" s="498"/>
      <c r="K149" s="472"/>
      <c r="L149" s="476"/>
      <c r="M149" s="219"/>
      <c r="N149" s="220"/>
      <c r="O149" s="222"/>
      <c r="P149" s="172"/>
      <c r="Q149" s="172"/>
    </row>
    <row r="150" spans="1:17" x14ac:dyDescent="0.25">
      <c r="A150" s="627"/>
      <c r="B150" s="609"/>
      <c r="C150" s="612"/>
      <c r="D150" s="612"/>
      <c r="E150" s="594"/>
      <c r="F150" s="594"/>
      <c r="G150" s="597"/>
      <c r="H150" s="600"/>
      <c r="I150" s="603"/>
      <c r="J150" s="498"/>
      <c r="K150" s="472"/>
      <c r="L150" s="476"/>
      <c r="M150" s="219"/>
      <c r="N150" s="220"/>
      <c r="O150" s="222"/>
      <c r="P150" s="172"/>
      <c r="Q150" s="172"/>
    </row>
    <row r="151" spans="1:17" x14ac:dyDescent="0.25">
      <c r="A151" s="627"/>
      <c r="B151" s="609"/>
      <c r="C151" s="612"/>
      <c r="D151" s="612"/>
      <c r="E151" s="594"/>
      <c r="F151" s="594"/>
      <c r="G151" s="597"/>
      <c r="H151" s="600"/>
      <c r="I151" s="603"/>
      <c r="J151" s="498"/>
      <c r="K151" s="472"/>
      <c r="L151" s="476"/>
      <c r="M151" s="219"/>
      <c r="N151" s="220"/>
      <c r="O151" s="222"/>
      <c r="P151" s="172"/>
      <c r="Q151" s="172"/>
    </row>
    <row r="152" spans="1:17" x14ac:dyDescent="0.25">
      <c r="A152" s="627"/>
      <c r="B152" s="609"/>
      <c r="C152" s="612"/>
      <c r="D152" s="612"/>
      <c r="E152" s="594"/>
      <c r="F152" s="594"/>
      <c r="G152" s="597"/>
      <c r="H152" s="600"/>
      <c r="I152" s="603"/>
      <c r="J152" s="498"/>
      <c r="K152" s="472"/>
      <c r="L152" s="476"/>
      <c r="M152" s="219"/>
      <c r="N152" s="220"/>
      <c r="O152" s="222"/>
      <c r="P152" s="172"/>
      <c r="Q152" s="172"/>
    </row>
    <row r="153" spans="1:17" x14ac:dyDescent="0.25">
      <c r="A153" s="627"/>
      <c r="B153" s="609"/>
      <c r="C153" s="612"/>
      <c r="D153" s="612"/>
      <c r="E153" s="594"/>
      <c r="F153" s="594"/>
      <c r="G153" s="597"/>
      <c r="H153" s="600"/>
      <c r="I153" s="603"/>
      <c r="J153" s="498"/>
      <c r="K153" s="472"/>
      <c r="L153" s="476"/>
      <c r="M153" s="219"/>
      <c r="N153" s="220"/>
      <c r="O153" s="222"/>
      <c r="P153" s="172"/>
      <c r="Q153" s="172"/>
    </row>
    <row r="154" spans="1:17" x14ac:dyDescent="0.25">
      <c r="A154" s="627"/>
      <c r="B154" s="609"/>
      <c r="C154" s="612"/>
      <c r="D154" s="612"/>
      <c r="E154" s="594"/>
      <c r="F154" s="594"/>
      <c r="G154" s="597"/>
      <c r="H154" s="600"/>
      <c r="I154" s="603"/>
      <c r="J154" s="498"/>
      <c r="K154" s="472"/>
      <c r="L154" s="476"/>
      <c r="M154" s="219"/>
      <c r="N154" s="220"/>
      <c r="O154" s="222"/>
      <c r="P154" s="172"/>
      <c r="Q154" s="172"/>
    </row>
    <row r="155" spans="1:17" x14ac:dyDescent="0.25">
      <c r="A155" s="627"/>
      <c r="B155" s="609"/>
      <c r="C155" s="612"/>
      <c r="D155" s="612"/>
      <c r="E155" s="594"/>
      <c r="F155" s="594"/>
      <c r="G155" s="597"/>
      <c r="H155" s="600"/>
      <c r="I155" s="603"/>
      <c r="J155" s="498"/>
      <c r="K155" s="472"/>
      <c r="L155" s="476"/>
      <c r="M155" s="219"/>
      <c r="N155" s="220"/>
      <c r="O155" s="222"/>
      <c r="P155" s="172"/>
      <c r="Q155" s="172"/>
    </row>
    <row r="156" spans="1:17" x14ac:dyDescent="0.25">
      <c r="A156" s="627"/>
      <c r="B156" s="609"/>
      <c r="C156" s="612"/>
      <c r="D156" s="612"/>
      <c r="E156" s="594"/>
      <c r="F156" s="594"/>
      <c r="G156" s="597"/>
      <c r="H156" s="600"/>
      <c r="I156" s="603"/>
      <c r="J156" s="498"/>
      <c r="K156" s="472"/>
      <c r="L156" s="476"/>
      <c r="M156" s="219"/>
      <c r="N156" s="220"/>
      <c r="O156" s="222"/>
      <c r="P156" s="172"/>
      <c r="Q156" s="172"/>
    </row>
    <row r="157" spans="1:17" x14ac:dyDescent="0.25">
      <c r="A157" s="627"/>
      <c r="B157" s="609"/>
      <c r="C157" s="612"/>
      <c r="D157" s="612"/>
      <c r="E157" s="594"/>
      <c r="F157" s="594"/>
      <c r="G157" s="597"/>
      <c r="H157" s="600"/>
      <c r="I157" s="603"/>
      <c r="J157" s="498"/>
      <c r="K157" s="472"/>
      <c r="L157" s="476"/>
      <c r="M157" s="219"/>
      <c r="N157" s="220"/>
      <c r="O157" s="222"/>
      <c r="P157" s="172"/>
      <c r="Q157" s="172"/>
    </row>
    <row r="158" spans="1:17" x14ac:dyDescent="0.25">
      <c r="A158" s="627"/>
      <c r="B158" s="609"/>
      <c r="C158" s="612"/>
      <c r="D158" s="612"/>
      <c r="E158" s="594"/>
      <c r="F158" s="594"/>
      <c r="G158" s="597"/>
      <c r="H158" s="600"/>
      <c r="I158" s="603"/>
      <c r="J158" s="498"/>
      <c r="K158" s="472"/>
      <c r="L158" s="476"/>
      <c r="M158" s="219"/>
      <c r="N158" s="220"/>
      <c r="O158" s="222"/>
      <c r="P158" s="172"/>
      <c r="Q158" s="172"/>
    </row>
    <row r="159" spans="1:17" x14ac:dyDescent="0.25">
      <c r="A159" s="627"/>
      <c r="B159" s="609"/>
      <c r="C159" s="612"/>
      <c r="D159" s="612"/>
      <c r="E159" s="594"/>
      <c r="F159" s="594"/>
      <c r="G159" s="597"/>
      <c r="H159" s="600"/>
      <c r="I159" s="603"/>
      <c r="J159" s="498"/>
      <c r="K159" s="472"/>
      <c r="L159" s="476"/>
      <c r="M159" s="219"/>
      <c r="N159" s="220"/>
      <c r="O159" s="222"/>
      <c r="P159" s="172"/>
      <c r="Q159" s="172"/>
    </row>
    <row r="160" spans="1:17" x14ac:dyDescent="0.25">
      <c r="A160" s="627"/>
      <c r="B160" s="609"/>
      <c r="C160" s="612"/>
      <c r="D160" s="612"/>
      <c r="E160" s="594"/>
      <c r="F160" s="594"/>
      <c r="G160" s="597"/>
      <c r="H160" s="600"/>
      <c r="I160" s="603"/>
      <c r="J160" s="498"/>
      <c r="K160" s="472"/>
      <c r="L160" s="476"/>
      <c r="M160" s="219"/>
      <c r="N160" s="220"/>
      <c r="O160" s="222"/>
      <c r="P160" s="172"/>
      <c r="Q160" s="172"/>
    </row>
    <row r="161" spans="1:17" x14ac:dyDescent="0.25">
      <c r="A161" s="627"/>
      <c r="B161" s="609"/>
      <c r="C161" s="612"/>
      <c r="D161" s="612"/>
      <c r="E161" s="594"/>
      <c r="F161" s="594"/>
      <c r="G161" s="597"/>
      <c r="H161" s="600"/>
      <c r="I161" s="603"/>
      <c r="J161" s="498"/>
      <c r="K161" s="472"/>
      <c r="L161" s="476"/>
      <c r="M161" s="219"/>
      <c r="N161" s="220"/>
      <c r="O161" s="222"/>
      <c r="P161" s="172"/>
      <c r="Q161" s="172"/>
    </row>
    <row r="162" spans="1:17" x14ac:dyDescent="0.25">
      <c r="A162" s="627"/>
      <c r="B162" s="609"/>
      <c r="C162" s="612"/>
      <c r="D162" s="612"/>
      <c r="E162" s="594"/>
      <c r="F162" s="594"/>
      <c r="G162" s="597"/>
      <c r="H162" s="600"/>
      <c r="I162" s="603"/>
      <c r="J162" s="498"/>
      <c r="K162" s="472"/>
      <c r="L162" s="476"/>
      <c r="M162" s="219"/>
      <c r="N162" s="220"/>
      <c r="O162" s="222"/>
      <c r="P162" s="172"/>
      <c r="Q162" s="172"/>
    </row>
    <row r="163" spans="1:17" x14ac:dyDescent="0.25">
      <c r="A163" s="628"/>
      <c r="B163" s="610"/>
      <c r="C163" s="613"/>
      <c r="D163" s="613"/>
      <c r="E163" s="595"/>
      <c r="F163" s="595"/>
      <c r="G163" s="598"/>
      <c r="H163" s="601"/>
      <c r="I163" s="604"/>
      <c r="J163" s="485"/>
      <c r="K163" s="472"/>
      <c r="L163" s="476"/>
      <c r="M163" s="219"/>
      <c r="N163" s="220"/>
      <c r="O163" s="222"/>
      <c r="P163" s="172"/>
      <c r="Q163" s="172"/>
    </row>
    <row r="164" spans="1:17" x14ac:dyDescent="0.25">
      <c r="B164" s="331"/>
      <c r="C164" s="331"/>
      <c r="D164" s="1"/>
      <c r="I164" s="329"/>
      <c r="J164" s="503"/>
      <c r="K164" s="292"/>
      <c r="L164" s="504"/>
      <c r="M164" s="292"/>
      <c r="N164" s="505"/>
      <c r="O164" s="292"/>
      <c r="P164" s="292"/>
      <c r="Q164" s="292"/>
    </row>
    <row r="165" spans="1:17" ht="28.5" customHeight="1" x14ac:dyDescent="0.25">
      <c r="A165" s="605" t="s">
        <v>97</v>
      </c>
      <c r="B165" s="608" t="str">
        <f>B144</f>
        <v>Amprion GmbH</v>
      </c>
      <c r="C165" s="611"/>
      <c r="D165" s="611"/>
      <c r="E165" s="593" t="str">
        <f>IFERROR(VLOOKUP($D165,'+'!$D$39:$F$52,2,FALSE),"")</f>
        <v/>
      </c>
      <c r="F165" s="614" t="str">
        <f>IFERROR(VLOOKUP(CONCATENATE($C165,$D165),'+'!$C$40:$F$64,4,FALSE),"")</f>
        <v/>
      </c>
      <c r="G165" s="596">
        <f>IF($C165=1,9,3)</f>
        <v>3</v>
      </c>
      <c r="H165" s="599">
        <f>IF($C165=1,62940,99990)</f>
        <v>99990</v>
      </c>
      <c r="I165" s="617" t="str">
        <f>IFERROR((H165*F165)/(12)*G165,"")</f>
        <v/>
      </c>
      <c r="J165" s="486" t="s">
        <v>318</v>
      </c>
      <c r="K165" s="472"/>
      <c r="L165" s="476"/>
      <c r="M165" s="219"/>
      <c r="N165" s="220"/>
      <c r="O165" s="222"/>
      <c r="P165" s="172"/>
      <c r="Q165" s="224"/>
    </row>
    <row r="166" spans="1:17" x14ac:dyDescent="0.25">
      <c r="A166" s="606"/>
      <c r="B166" s="609"/>
      <c r="C166" s="612"/>
      <c r="D166" s="612"/>
      <c r="E166" s="594"/>
      <c r="F166" s="615"/>
      <c r="G166" s="597"/>
      <c r="H166" s="600"/>
      <c r="I166" s="618"/>
      <c r="J166" s="498" t="s">
        <v>322</v>
      </c>
      <c r="K166" s="472"/>
      <c r="L166" s="476"/>
      <c r="M166" s="219"/>
      <c r="N166" s="220"/>
      <c r="O166" s="222"/>
      <c r="P166" s="172"/>
      <c r="Q166" s="224"/>
    </row>
    <row r="167" spans="1:17" x14ac:dyDescent="0.25">
      <c r="A167" s="606"/>
      <c r="B167" s="609"/>
      <c r="C167" s="612"/>
      <c r="D167" s="612"/>
      <c r="E167" s="594"/>
      <c r="F167" s="615"/>
      <c r="G167" s="597"/>
      <c r="H167" s="600"/>
      <c r="I167" s="618"/>
      <c r="J167" s="498"/>
      <c r="K167" s="472"/>
      <c r="L167" s="476"/>
      <c r="M167" s="219"/>
      <c r="N167" s="220"/>
      <c r="O167" s="222"/>
      <c r="P167" s="172"/>
      <c r="Q167" s="224"/>
    </row>
    <row r="168" spans="1:17" x14ac:dyDescent="0.25">
      <c r="A168" s="606"/>
      <c r="B168" s="609"/>
      <c r="C168" s="612"/>
      <c r="D168" s="612"/>
      <c r="E168" s="594"/>
      <c r="F168" s="615"/>
      <c r="G168" s="597"/>
      <c r="H168" s="600"/>
      <c r="I168" s="618"/>
      <c r="J168" s="498"/>
      <c r="K168" s="472"/>
      <c r="L168" s="476"/>
      <c r="M168" s="219"/>
      <c r="N168" s="220"/>
      <c r="O168" s="222"/>
      <c r="P168" s="172"/>
      <c r="Q168" s="224"/>
    </row>
    <row r="169" spans="1:17" x14ac:dyDescent="0.25">
      <c r="A169" s="606"/>
      <c r="B169" s="609"/>
      <c r="C169" s="612"/>
      <c r="D169" s="612"/>
      <c r="E169" s="594"/>
      <c r="F169" s="615"/>
      <c r="G169" s="597"/>
      <c r="H169" s="600"/>
      <c r="I169" s="618"/>
      <c r="J169" s="498"/>
      <c r="K169" s="472"/>
      <c r="L169" s="476"/>
      <c r="M169" s="219"/>
      <c r="N169" s="220"/>
      <c r="O169" s="222"/>
      <c r="P169" s="172"/>
      <c r="Q169" s="224"/>
    </row>
    <row r="170" spans="1:17" x14ac:dyDescent="0.25">
      <c r="A170" s="606"/>
      <c r="B170" s="609"/>
      <c r="C170" s="612"/>
      <c r="D170" s="612"/>
      <c r="E170" s="594"/>
      <c r="F170" s="615"/>
      <c r="G170" s="597"/>
      <c r="H170" s="600"/>
      <c r="I170" s="618"/>
      <c r="J170" s="498"/>
      <c r="K170" s="472"/>
      <c r="L170" s="476"/>
      <c r="M170" s="219"/>
      <c r="N170" s="220"/>
      <c r="O170" s="222"/>
      <c r="P170" s="172"/>
      <c r="Q170" s="224"/>
    </row>
    <row r="171" spans="1:17" x14ac:dyDescent="0.25">
      <c r="A171" s="606"/>
      <c r="B171" s="609"/>
      <c r="C171" s="612"/>
      <c r="D171" s="612"/>
      <c r="E171" s="594"/>
      <c r="F171" s="615"/>
      <c r="G171" s="597"/>
      <c r="H171" s="600"/>
      <c r="I171" s="618"/>
      <c r="J171" s="498"/>
      <c r="K171" s="472"/>
      <c r="L171" s="476"/>
      <c r="M171" s="219"/>
      <c r="N171" s="220"/>
      <c r="O171" s="222"/>
      <c r="P171" s="172"/>
      <c r="Q171" s="224"/>
    </row>
    <row r="172" spans="1:17" x14ac:dyDescent="0.25">
      <c r="A172" s="606"/>
      <c r="B172" s="609"/>
      <c r="C172" s="612"/>
      <c r="D172" s="612"/>
      <c r="E172" s="594"/>
      <c r="F172" s="615"/>
      <c r="G172" s="597"/>
      <c r="H172" s="600"/>
      <c r="I172" s="618"/>
      <c r="J172" s="498"/>
      <c r="K172" s="472"/>
      <c r="L172" s="476"/>
      <c r="M172" s="219"/>
      <c r="N172" s="220"/>
      <c r="O172" s="222"/>
      <c r="P172" s="172"/>
      <c r="Q172" s="224"/>
    </row>
    <row r="173" spans="1:17" x14ac:dyDescent="0.25">
      <c r="A173" s="606"/>
      <c r="B173" s="609"/>
      <c r="C173" s="612"/>
      <c r="D173" s="612"/>
      <c r="E173" s="594"/>
      <c r="F173" s="615"/>
      <c r="G173" s="597"/>
      <c r="H173" s="600"/>
      <c r="I173" s="618"/>
      <c r="J173" s="498"/>
      <c r="K173" s="472"/>
      <c r="L173" s="476"/>
      <c r="M173" s="219"/>
      <c r="N173" s="220"/>
      <c r="O173" s="222"/>
      <c r="P173" s="172"/>
      <c r="Q173" s="224"/>
    </row>
    <row r="174" spans="1:17" x14ac:dyDescent="0.25">
      <c r="A174" s="606"/>
      <c r="B174" s="609"/>
      <c r="C174" s="612"/>
      <c r="D174" s="612"/>
      <c r="E174" s="594"/>
      <c r="F174" s="615"/>
      <c r="G174" s="597"/>
      <c r="H174" s="600"/>
      <c r="I174" s="618"/>
      <c r="J174" s="498"/>
      <c r="K174" s="472"/>
      <c r="L174" s="476"/>
      <c r="M174" s="219"/>
      <c r="N174" s="220"/>
      <c r="O174" s="222"/>
      <c r="P174" s="172"/>
      <c r="Q174" s="224"/>
    </row>
    <row r="175" spans="1:17" x14ac:dyDescent="0.25">
      <c r="A175" s="606"/>
      <c r="B175" s="609"/>
      <c r="C175" s="612"/>
      <c r="D175" s="612"/>
      <c r="E175" s="594"/>
      <c r="F175" s="615"/>
      <c r="G175" s="597"/>
      <c r="H175" s="600"/>
      <c r="I175" s="618"/>
      <c r="J175" s="498"/>
      <c r="K175" s="472"/>
      <c r="L175" s="476"/>
      <c r="M175" s="219"/>
      <c r="N175" s="220"/>
      <c r="O175" s="222"/>
      <c r="P175" s="172"/>
      <c r="Q175" s="224"/>
    </row>
    <row r="176" spans="1:17" x14ac:dyDescent="0.25">
      <c r="A176" s="606"/>
      <c r="B176" s="609"/>
      <c r="C176" s="612"/>
      <c r="D176" s="612"/>
      <c r="E176" s="594"/>
      <c r="F176" s="615"/>
      <c r="G176" s="597"/>
      <c r="H176" s="600"/>
      <c r="I176" s="618"/>
      <c r="J176" s="498"/>
      <c r="K176" s="472"/>
      <c r="L176" s="476"/>
      <c r="M176" s="219"/>
      <c r="N176" s="220"/>
      <c r="O176" s="222"/>
      <c r="P176" s="172"/>
      <c r="Q176" s="224"/>
    </row>
    <row r="177" spans="1:17" x14ac:dyDescent="0.25">
      <c r="A177" s="606"/>
      <c r="B177" s="609"/>
      <c r="C177" s="612"/>
      <c r="D177" s="612"/>
      <c r="E177" s="594"/>
      <c r="F177" s="615"/>
      <c r="G177" s="597"/>
      <c r="H177" s="600"/>
      <c r="I177" s="618"/>
      <c r="J177" s="498"/>
      <c r="K177" s="472"/>
      <c r="L177" s="476"/>
      <c r="M177" s="219"/>
      <c r="N177" s="220"/>
      <c r="O177" s="222"/>
      <c r="P177" s="172"/>
      <c r="Q177" s="224"/>
    </row>
    <row r="178" spans="1:17" x14ac:dyDescent="0.25">
      <c r="A178" s="606"/>
      <c r="B178" s="609"/>
      <c r="C178" s="612"/>
      <c r="D178" s="612"/>
      <c r="E178" s="594"/>
      <c r="F178" s="615"/>
      <c r="G178" s="597"/>
      <c r="H178" s="600"/>
      <c r="I178" s="618"/>
      <c r="J178" s="498"/>
      <c r="K178" s="472"/>
      <c r="L178" s="476"/>
      <c r="M178" s="219"/>
      <c r="N178" s="220"/>
      <c r="O178" s="222"/>
      <c r="P178" s="172"/>
      <c r="Q178" s="224"/>
    </row>
    <row r="179" spans="1:17" x14ac:dyDescent="0.25">
      <c r="A179" s="606"/>
      <c r="B179" s="609"/>
      <c r="C179" s="612"/>
      <c r="D179" s="612"/>
      <c r="E179" s="594"/>
      <c r="F179" s="615"/>
      <c r="G179" s="597"/>
      <c r="H179" s="600"/>
      <c r="I179" s="618"/>
      <c r="J179" s="498"/>
      <c r="K179" s="472"/>
      <c r="L179" s="476"/>
      <c r="M179" s="219"/>
      <c r="N179" s="220"/>
      <c r="O179" s="222"/>
      <c r="P179" s="172"/>
      <c r="Q179" s="224"/>
    </row>
    <row r="180" spans="1:17" x14ac:dyDescent="0.25">
      <c r="A180" s="606"/>
      <c r="B180" s="609"/>
      <c r="C180" s="612"/>
      <c r="D180" s="612"/>
      <c r="E180" s="594"/>
      <c r="F180" s="615"/>
      <c r="G180" s="597"/>
      <c r="H180" s="600"/>
      <c r="I180" s="618"/>
      <c r="J180" s="498"/>
      <c r="K180" s="472"/>
      <c r="L180" s="476"/>
      <c r="M180" s="219"/>
      <c r="N180" s="220"/>
      <c r="O180" s="222"/>
      <c r="P180" s="172"/>
      <c r="Q180" s="224"/>
    </row>
    <row r="181" spans="1:17" x14ac:dyDescent="0.25">
      <c r="A181" s="606"/>
      <c r="B181" s="609"/>
      <c r="C181" s="612"/>
      <c r="D181" s="612"/>
      <c r="E181" s="594"/>
      <c r="F181" s="615"/>
      <c r="G181" s="597"/>
      <c r="H181" s="600"/>
      <c r="I181" s="618"/>
      <c r="J181" s="498"/>
      <c r="K181" s="472"/>
      <c r="L181" s="476"/>
      <c r="M181" s="219"/>
      <c r="N181" s="220"/>
      <c r="O181" s="222"/>
      <c r="P181" s="172"/>
      <c r="Q181" s="224"/>
    </row>
    <row r="182" spans="1:17" x14ac:dyDescent="0.25">
      <c r="A182" s="606"/>
      <c r="B182" s="609"/>
      <c r="C182" s="612"/>
      <c r="D182" s="612"/>
      <c r="E182" s="594"/>
      <c r="F182" s="615"/>
      <c r="G182" s="597"/>
      <c r="H182" s="600"/>
      <c r="I182" s="618"/>
      <c r="J182" s="498"/>
      <c r="K182" s="472"/>
      <c r="L182" s="476"/>
      <c r="M182" s="219"/>
      <c r="N182" s="220"/>
      <c r="O182" s="222"/>
      <c r="P182" s="172"/>
      <c r="Q182" s="224"/>
    </row>
    <row r="183" spans="1:17" x14ac:dyDescent="0.25">
      <c r="A183" s="606"/>
      <c r="B183" s="609"/>
      <c r="C183" s="612"/>
      <c r="D183" s="612"/>
      <c r="E183" s="594"/>
      <c r="F183" s="615"/>
      <c r="G183" s="597"/>
      <c r="H183" s="600"/>
      <c r="I183" s="618"/>
      <c r="J183" s="498"/>
      <c r="K183" s="472"/>
      <c r="L183" s="476"/>
      <c r="M183" s="219"/>
      <c r="N183" s="220"/>
      <c r="O183" s="222"/>
      <c r="P183" s="172"/>
      <c r="Q183" s="224"/>
    </row>
    <row r="184" spans="1:17" x14ac:dyDescent="0.25">
      <c r="A184" s="607"/>
      <c r="B184" s="610"/>
      <c r="C184" s="613"/>
      <c r="D184" s="613"/>
      <c r="E184" s="595"/>
      <c r="F184" s="616"/>
      <c r="G184" s="598"/>
      <c r="H184" s="601"/>
      <c r="I184" s="619"/>
      <c r="J184" s="485"/>
      <c r="K184" s="472"/>
      <c r="L184" s="476"/>
      <c r="M184" s="219"/>
      <c r="N184" s="220"/>
      <c r="O184" s="222"/>
      <c r="P184" s="172"/>
      <c r="Q184" s="224"/>
    </row>
    <row r="185" spans="1:17" x14ac:dyDescent="0.25">
      <c r="A185" s="180"/>
      <c r="B185" s="330"/>
      <c r="C185" s="330"/>
      <c r="D185" s="179"/>
      <c r="E185" s="216"/>
      <c r="F185" s="216"/>
      <c r="G185" s="216"/>
      <c r="H185" s="217"/>
      <c r="I185" s="217"/>
      <c r="J185" s="499"/>
      <c r="K185" s="500"/>
      <c r="L185" s="500"/>
      <c r="M185" s="501"/>
      <c r="N185" s="502"/>
      <c r="O185" s="500"/>
      <c r="P185" s="292"/>
      <c r="Q185" s="292"/>
    </row>
    <row r="186" spans="1:17" x14ac:dyDescent="0.25">
      <c r="A186" s="605" t="s">
        <v>237</v>
      </c>
      <c r="B186" s="608" t="str">
        <f>B165</f>
        <v>Amprion GmbH</v>
      </c>
      <c r="C186" s="611"/>
      <c r="D186" s="611"/>
      <c r="E186" s="593" t="str">
        <f>IFERROR(VLOOKUP($D186,'+'!$D$39:$F$52,2,FALSE),"")</f>
        <v/>
      </c>
      <c r="F186" s="593" t="str">
        <f>IFERROR(VLOOKUP($D186,'+'!$D$39:$F$52,3,FALSE),"")</f>
        <v/>
      </c>
      <c r="G186" s="596">
        <f>IF($C186=1,9,3)</f>
        <v>3</v>
      </c>
      <c r="H186" s="599">
        <f>IF($C186=1,62940,99990)</f>
        <v>99990</v>
      </c>
      <c r="I186" s="602" t="str">
        <f>IFERROR((H186*F186)/(12)*G186,"")</f>
        <v/>
      </c>
      <c r="J186" s="486" t="s">
        <v>318</v>
      </c>
      <c r="K186" s="472"/>
      <c r="L186" s="476"/>
      <c r="M186" s="219"/>
      <c r="N186" s="220"/>
      <c r="O186" s="222"/>
      <c r="P186" s="172"/>
      <c r="Q186" s="172"/>
    </row>
    <row r="187" spans="1:17" x14ac:dyDescent="0.25">
      <c r="A187" s="606"/>
      <c r="B187" s="609"/>
      <c r="C187" s="612"/>
      <c r="D187" s="612"/>
      <c r="E187" s="594"/>
      <c r="F187" s="594"/>
      <c r="G187" s="597"/>
      <c r="H187" s="600"/>
      <c r="I187" s="603"/>
      <c r="J187" s="498" t="s">
        <v>322</v>
      </c>
      <c r="K187" s="472"/>
      <c r="L187" s="476"/>
      <c r="M187" s="219"/>
      <c r="N187" s="220"/>
      <c r="O187" s="222"/>
      <c r="P187" s="172"/>
      <c r="Q187" s="172"/>
    </row>
    <row r="188" spans="1:17" x14ac:dyDescent="0.25">
      <c r="A188" s="606"/>
      <c r="B188" s="609"/>
      <c r="C188" s="612"/>
      <c r="D188" s="612"/>
      <c r="E188" s="594"/>
      <c r="F188" s="594"/>
      <c r="G188" s="597"/>
      <c r="H188" s="600"/>
      <c r="I188" s="603"/>
      <c r="J188" s="498"/>
      <c r="K188" s="472"/>
      <c r="L188" s="476"/>
      <c r="M188" s="219"/>
      <c r="N188" s="220"/>
      <c r="O188" s="222"/>
      <c r="P188" s="172"/>
      <c r="Q188" s="172"/>
    </row>
    <row r="189" spans="1:17" x14ac:dyDescent="0.25">
      <c r="A189" s="606"/>
      <c r="B189" s="609"/>
      <c r="C189" s="612"/>
      <c r="D189" s="612"/>
      <c r="E189" s="594"/>
      <c r="F189" s="594"/>
      <c r="G189" s="597"/>
      <c r="H189" s="600"/>
      <c r="I189" s="603"/>
      <c r="J189" s="498"/>
      <c r="K189" s="472"/>
      <c r="L189" s="476"/>
      <c r="M189" s="219"/>
      <c r="N189" s="220"/>
      <c r="O189" s="222"/>
      <c r="P189" s="172"/>
      <c r="Q189" s="172"/>
    </row>
    <row r="190" spans="1:17" x14ac:dyDescent="0.25">
      <c r="A190" s="606"/>
      <c r="B190" s="609"/>
      <c r="C190" s="612"/>
      <c r="D190" s="612"/>
      <c r="E190" s="594"/>
      <c r="F190" s="594"/>
      <c r="G190" s="597"/>
      <c r="H190" s="600"/>
      <c r="I190" s="603"/>
      <c r="J190" s="498"/>
      <c r="K190" s="472"/>
      <c r="L190" s="476"/>
      <c r="M190" s="219"/>
      <c r="N190" s="220"/>
      <c r="O190" s="222"/>
      <c r="P190" s="172"/>
      <c r="Q190" s="172"/>
    </row>
    <row r="191" spans="1:17" x14ac:dyDescent="0.25">
      <c r="A191" s="606"/>
      <c r="B191" s="609"/>
      <c r="C191" s="612"/>
      <c r="D191" s="612"/>
      <c r="E191" s="594"/>
      <c r="F191" s="594"/>
      <c r="G191" s="597"/>
      <c r="H191" s="600"/>
      <c r="I191" s="603"/>
      <c r="J191" s="498"/>
      <c r="K191" s="472"/>
      <c r="L191" s="476"/>
      <c r="M191" s="219"/>
      <c r="N191" s="220"/>
      <c r="O191" s="222"/>
      <c r="P191" s="172"/>
      <c r="Q191" s="172"/>
    </row>
    <row r="192" spans="1:17" x14ac:dyDescent="0.25">
      <c r="A192" s="606"/>
      <c r="B192" s="609"/>
      <c r="C192" s="612"/>
      <c r="D192" s="612"/>
      <c r="E192" s="594"/>
      <c r="F192" s="594"/>
      <c r="G192" s="597"/>
      <c r="H192" s="600"/>
      <c r="I192" s="603"/>
      <c r="J192" s="498"/>
      <c r="K192" s="472"/>
      <c r="L192" s="476"/>
      <c r="M192" s="219"/>
      <c r="N192" s="220"/>
      <c r="O192" s="222"/>
      <c r="P192" s="172"/>
      <c r="Q192" s="172"/>
    </row>
    <row r="193" spans="1:17" x14ac:dyDescent="0.25">
      <c r="A193" s="606"/>
      <c r="B193" s="609"/>
      <c r="C193" s="612"/>
      <c r="D193" s="612"/>
      <c r="E193" s="594"/>
      <c r="F193" s="594"/>
      <c r="G193" s="597"/>
      <c r="H193" s="600"/>
      <c r="I193" s="603"/>
      <c r="J193" s="498"/>
      <c r="K193" s="472"/>
      <c r="L193" s="476"/>
      <c r="M193" s="219"/>
      <c r="N193" s="220"/>
      <c r="O193" s="222"/>
      <c r="P193" s="172"/>
      <c r="Q193" s="172"/>
    </row>
    <row r="194" spans="1:17" x14ac:dyDescent="0.25">
      <c r="A194" s="606"/>
      <c r="B194" s="609"/>
      <c r="C194" s="612"/>
      <c r="D194" s="612"/>
      <c r="E194" s="594"/>
      <c r="F194" s="594"/>
      <c r="G194" s="597"/>
      <c r="H194" s="600"/>
      <c r="I194" s="603"/>
      <c r="J194" s="498"/>
      <c r="K194" s="472"/>
      <c r="L194" s="476"/>
      <c r="M194" s="219"/>
      <c r="N194" s="220"/>
      <c r="O194" s="222"/>
      <c r="P194" s="172"/>
      <c r="Q194" s="172"/>
    </row>
    <row r="195" spans="1:17" x14ac:dyDescent="0.25">
      <c r="A195" s="606"/>
      <c r="B195" s="609"/>
      <c r="C195" s="612"/>
      <c r="D195" s="612"/>
      <c r="E195" s="594"/>
      <c r="F195" s="594"/>
      <c r="G195" s="597"/>
      <c r="H195" s="600"/>
      <c r="I195" s="603"/>
      <c r="J195" s="498"/>
      <c r="K195" s="472"/>
      <c r="L195" s="476"/>
      <c r="M195" s="219"/>
      <c r="N195" s="220"/>
      <c r="O195" s="222"/>
      <c r="P195" s="172"/>
      <c r="Q195" s="172"/>
    </row>
    <row r="196" spans="1:17" x14ac:dyDescent="0.25">
      <c r="A196" s="606"/>
      <c r="B196" s="609"/>
      <c r="C196" s="612"/>
      <c r="D196" s="612"/>
      <c r="E196" s="594"/>
      <c r="F196" s="594"/>
      <c r="G196" s="597"/>
      <c r="H196" s="600"/>
      <c r="I196" s="603"/>
      <c r="J196" s="498"/>
      <c r="K196" s="472"/>
      <c r="L196" s="476"/>
      <c r="M196" s="219"/>
      <c r="N196" s="220"/>
      <c r="O196" s="222"/>
      <c r="P196" s="172"/>
      <c r="Q196" s="172"/>
    </row>
    <row r="197" spans="1:17" x14ac:dyDescent="0.25">
      <c r="A197" s="606"/>
      <c r="B197" s="609"/>
      <c r="C197" s="612"/>
      <c r="D197" s="612"/>
      <c r="E197" s="594"/>
      <c r="F197" s="594"/>
      <c r="G197" s="597"/>
      <c r="H197" s="600"/>
      <c r="I197" s="603"/>
      <c r="J197" s="498"/>
      <c r="K197" s="472"/>
      <c r="L197" s="476"/>
      <c r="M197" s="219"/>
      <c r="N197" s="220"/>
      <c r="O197" s="222"/>
      <c r="P197" s="172"/>
      <c r="Q197" s="172"/>
    </row>
    <row r="198" spans="1:17" x14ac:dyDescent="0.25">
      <c r="A198" s="606"/>
      <c r="B198" s="609"/>
      <c r="C198" s="612"/>
      <c r="D198" s="612"/>
      <c r="E198" s="594"/>
      <c r="F198" s="594"/>
      <c r="G198" s="597"/>
      <c r="H198" s="600"/>
      <c r="I198" s="603"/>
      <c r="J198" s="498"/>
      <c r="K198" s="472"/>
      <c r="L198" s="476"/>
      <c r="M198" s="219"/>
      <c r="N198" s="220"/>
      <c r="O198" s="222"/>
      <c r="P198" s="172"/>
      <c r="Q198" s="172"/>
    </row>
    <row r="199" spans="1:17" x14ac:dyDescent="0.25">
      <c r="A199" s="606"/>
      <c r="B199" s="609"/>
      <c r="C199" s="612"/>
      <c r="D199" s="612"/>
      <c r="E199" s="594"/>
      <c r="F199" s="594"/>
      <c r="G199" s="597"/>
      <c r="H199" s="600"/>
      <c r="I199" s="603"/>
      <c r="J199" s="498"/>
      <c r="K199" s="472"/>
      <c r="L199" s="476"/>
      <c r="M199" s="219"/>
      <c r="N199" s="220"/>
      <c r="O199" s="222"/>
      <c r="P199" s="172"/>
      <c r="Q199" s="172"/>
    </row>
    <row r="200" spans="1:17" x14ac:dyDescent="0.25">
      <c r="A200" s="606"/>
      <c r="B200" s="609"/>
      <c r="C200" s="612"/>
      <c r="D200" s="612"/>
      <c r="E200" s="594"/>
      <c r="F200" s="594"/>
      <c r="G200" s="597"/>
      <c r="H200" s="600"/>
      <c r="I200" s="603"/>
      <c r="J200" s="498"/>
      <c r="K200" s="472"/>
      <c r="L200" s="476"/>
      <c r="M200" s="219"/>
      <c r="N200" s="220"/>
      <c r="O200" s="222"/>
      <c r="P200" s="172"/>
      <c r="Q200" s="172"/>
    </row>
    <row r="201" spans="1:17" x14ac:dyDescent="0.25">
      <c r="A201" s="606"/>
      <c r="B201" s="609"/>
      <c r="C201" s="612"/>
      <c r="D201" s="612"/>
      <c r="E201" s="594"/>
      <c r="F201" s="594"/>
      <c r="G201" s="597"/>
      <c r="H201" s="600"/>
      <c r="I201" s="603"/>
      <c r="J201" s="498"/>
      <c r="K201" s="472"/>
      <c r="L201" s="476"/>
      <c r="M201" s="219"/>
      <c r="N201" s="220"/>
      <c r="O201" s="222"/>
      <c r="P201" s="172"/>
      <c r="Q201" s="172"/>
    </row>
    <row r="202" spans="1:17" x14ac:dyDescent="0.25">
      <c r="A202" s="606"/>
      <c r="B202" s="609"/>
      <c r="C202" s="612"/>
      <c r="D202" s="612"/>
      <c r="E202" s="594"/>
      <c r="F202" s="594"/>
      <c r="G202" s="597"/>
      <c r="H202" s="600"/>
      <c r="I202" s="603"/>
      <c r="J202" s="498"/>
      <c r="K202" s="472"/>
      <c r="L202" s="476"/>
      <c r="M202" s="219"/>
      <c r="N202" s="220"/>
      <c r="O202" s="222"/>
      <c r="P202" s="172"/>
      <c r="Q202" s="172"/>
    </row>
    <row r="203" spans="1:17" x14ac:dyDescent="0.25">
      <c r="A203" s="606"/>
      <c r="B203" s="609"/>
      <c r="C203" s="612"/>
      <c r="D203" s="612"/>
      <c r="E203" s="594"/>
      <c r="F203" s="594"/>
      <c r="G203" s="597"/>
      <c r="H203" s="600"/>
      <c r="I203" s="603"/>
      <c r="J203" s="498"/>
      <c r="K203" s="472"/>
      <c r="L203" s="476"/>
      <c r="M203" s="219"/>
      <c r="N203" s="220"/>
      <c r="O203" s="222"/>
      <c r="P203" s="172"/>
      <c r="Q203" s="172"/>
    </row>
    <row r="204" spans="1:17" x14ac:dyDescent="0.25">
      <c r="A204" s="606"/>
      <c r="B204" s="609"/>
      <c r="C204" s="612"/>
      <c r="D204" s="612"/>
      <c r="E204" s="594"/>
      <c r="F204" s="594"/>
      <c r="G204" s="597"/>
      <c r="H204" s="600"/>
      <c r="I204" s="603"/>
      <c r="J204" s="498"/>
      <c r="K204" s="472"/>
      <c r="L204" s="476"/>
      <c r="M204" s="219"/>
      <c r="N204" s="220"/>
      <c r="O204" s="222"/>
      <c r="P204" s="172"/>
      <c r="Q204" s="172"/>
    </row>
    <row r="205" spans="1:17" x14ac:dyDescent="0.25">
      <c r="A205" s="607"/>
      <c r="B205" s="610"/>
      <c r="C205" s="613"/>
      <c r="D205" s="613"/>
      <c r="E205" s="595"/>
      <c r="F205" s="595"/>
      <c r="G205" s="598"/>
      <c r="H205" s="601"/>
      <c r="I205" s="604"/>
      <c r="J205" s="485"/>
      <c r="K205" s="472"/>
      <c r="L205" s="476"/>
      <c r="M205" s="219"/>
      <c r="N205" s="220"/>
      <c r="O205" s="222"/>
      <c r="P205" s="172"/>
      <c r="Q205" s="172"/>
    </row>
    <row r="206" spans="1:17" x14ac:dyDescent="0.25">
      <c r="A206" s="180"/>
      <c r="B206" s="330"/>
      <c r="C206" s="330"/>
      <c r="D206" s="179"/>
      <c r="E206" s="216"/>
      <c r="F206" s="216"/>
      <c r="G206" s="216"/>
      <c r="H206" s="217"/>
      <c r="I206" s="217"/>
      <c r="J206" s="499"/>
      <c r="K206" s="500"/>
      <c r="L206" s="500"/>
      <c r="M206" s="501"/>
      <c r="N206" s="502"/>
      <c r="O206" s="500"/>
      <c r="P206" s="292"/>
      <c r="Q206" s="292"/>
    </row>
    <row r="207" spans="1:17" x14ac:dyDescent="0.25">
      <c r="A207" s="605" t="s">
        <v>238</v>
      </c>
      <c r="B207" s="608" t="str">
        <f>B186</f>
        <v>Amprion GmbH</v>
      </c>
      <c r="C207" s="611"/>
      <c r="D207" s="611"/>
      <c r="E207" s="593" t="str">
        <f>IFERROR(VLOOKUP($D207,'+'!$D$39:$F$52,2,FALSE),"")</f>
        <v/>
      </c>
      <c r="F207" s="593" t="str">
        <f>IFERROR(VLOOKUP($D207,'+'!$D$39:$F$52,3,FALSE),"")</f>
        <v/>
      </c>
      <c r="G207" s="596">
        <f>IF($C207=1,9,3)</f>
        <v>3</v>
      </c>
      <c r="H207" s="599">
        <f>IF($C207=1,62940,99990)</f>
        <v>99990</v>
      </c>
      <c r="I207" s="602" t="str">
        <f>IFERROR((H207*F207)/(12)*G207,"")</f>
        <v/>
      </c>
      <c r="J207" s="486" t="s">
        <v>318</v>
      </c>
      <c r="K207" s="472"/>
      <c r="L207" s="476"/>
      <c r="M207" s="219"/>
      <c r="N207" s="220"/>
      <c r="O207" s="222"/>
      <c r="P207" s="172"/>
      <c r="Q207" s="172"/>
    </row>
    <row r="208" spans="1:17" x14ac:dyDescent="0.25">
      <c r="A208" s="606"/>
      <c r="B208" s="609"/>
      <c r="C208" s="612"/>
      <c r="D208" s="612"/>
      <c r="E208" s="594"/>
      <c r="F208" s="594"/>
      <c r="G208" s="597"/>
      <c r="H208" s="600"/>
      <c r="I208" s="603"/>
      <c r="J208" s="498" t="s">
        <v>322</v>
      </c>
      <c r="K208" s="472"/>
      <c r="L208" s="476"/>
      <c r="M208" s="219"/>
      <c r="N208" s="220"/>
      <c r="O208" s="222"/>
      <c r="P208" s="172"/>
      <c r="Q208" s="172"/>
    </row>
    <row r="209" spans="1:17" x14ac:dyDescent="0.25">
      <c r="A209" s="606"/>
      <c r="B209" s="609"/>
      <c r="C209" s="612"/>
      <c r="D209" s="612"/>
      <c r="E209" s="594"/>
      <c r="F209" s="594"/>
      <c r="G209" s="597"/>
      <c r="H209" s="600"/>
      <c r="I209" s="603"/>
      <c r="J209" s="498"/>
      <c r="K209" s="472"/>
      <c r="L209" s="476"/>
      <c r="M209" s="219"/>
      <c r="N209" s="220"/>
      <c r="O209" s="222"/>
      <c r="P209" s="172"/>
      <c r="Q209" s="172"/>
    </row>
    <row r="210" spans="1:17" x14ac:dyDescent="0.25">
      <c r="A210" s="606"/>
      <c r="B210" s="609"/>
      <c r="C210" s="612"/>
      <c r="D210" s="612"/>
      <c r="E210" s="594"/>
      <c r="F210" s="594"/>
      <c r="G210" s="597"/>
      <c r="H210" s="600"/>
      <c r="I210" s="603"/>
      <c r="J210" s="498"/>
      <c r="K210" s="472"/>
      <c r="L210" s="476"/>
      <c r="M210" s="219"/>
      <c r="N210" s="220"/>
      <c r="O210" s="222"/>
      <c r="P210" s="172"/>
      <c r="Q210" s="172"/>
    </row>
    <row r="211" spans="1:17" x14ac:dyDescent="0.25">
      <c r="A211" s="606"/>
      <c r="B211" s="609"/>
      <c r="C211" s="612"/>
      <c r="D211" s="612"/>
      <c r="E211" s="594"/>
      <c r="F211" s="594"/>
      <c r="G211" s="597"/>
      <c r="H211" s="600"/>
      <c r="I211" s="603"/>
      <c r="J211" s="498"/>
      <c r="K211" s="472"/>
      <c r="L211" s="476"/>
      <c r="M211" s="219"/>
      <c r="N211" s="220"/>
      <c r="O211" s="222"/>
      <c r="P211" s="172"/>
      <c r="Q211" s="172"/>
    </row>
    <row r="212" spans="1:17" x14ac:dyDescent="0.25">
      <c r="A212" s="606"/>
      <c r="B212" s="609"/>
      <c r="C212" s="612"/>
      <c r="D212" s="612"/>
      <c r="E212" s="594"/>
      <c r="F212" s="594"/>
      <c r="G212" s="597"/>
      <c r="H212" s="600"/>
      <c r="I212" s="603"/>
      <c r="J212" s="498"/>
      <c r="K212" s="472"/>
      <c r="L212" s="476"/>
      <c r="M212" s="219"/>
      <c r="N212" s="220"/>
      <c r="O212" s="222"/>
      <c r="P212" s="172"/>
      <c r="Q212" s="172"/>
    </row>
    <row r="213" spans="1:17" x14ac:dyDescent="0.25">
      <c r="A213" s="606"/>
      <c r="B213" s="609"/>
      <c r="C213" s="612"/>
      <c r="D213" s="612"/>
      <c r="E213" s="594"/>
      <c r="F213" s="594"/>
      <c r="G213" s="597"/>
      <c r="H213" s="600"/>
      <c r="I213" s="603"/>
      <c r="J213" s="498"/>
      <c r="K213" s="472"/>
      <c r="L213" s="476"/>
      <c r="M213" s="219"/>
      <c r="N213" s="220"/>
      <c r="O213" s="222"/>
      <c r="P213" s="172"/>
      <c r="Q213" s="172"/>
    </row>
    <row r="214" spans="1:17" x14ac:dyDescent="0.25">
      <c r="A214" s="606"/>
      <c r="B214" s="609"/>
      <c r="C214" s="612"/>
      <c r="D214" s="612"/>
      <c r="E214" s="594"/>
      <c r="F214" s="594"/>
      <c r="G214" s="597"/>
      <c r="H214" s="600"/>
      <c r="I214" s="603"/>
      <c r="J214" s="498"/>
      <c r="K214" s="472"/>
      <c r="L214" s="476"/>
      <c r="M214" s="219"/>
      <c r="N214" s="220"/>
      <c r="O214" s="222"/>
      <c r="P214" s="172"/>
      <c r="Q214" s="172"/>
    </row>
    <row r="215" spans="1:17" x14ac:dyDescent="0.25">
      <c r="A215" s="606"/>
      <c r="B215" s="609"/>
      <c r="C215" s="612"/>
      <c r="D215" s="612"/>
      <c r="E215" s="594"/>
      <c r="F215" s="594"/>
      <c r="G215" s="597"/>
      <c r="H215" s="600"/>
      <c r="I215" s="603"/>
      <c r="J215" s="498"/>
      <c r="K215" s="472"/>
      <c r="L215" s="476"/>
      <c r="M215" s="219"/>
      <c r="N215" s="220"/>
      <c r="O215" s="222"/>
      <c r="P215" s="172"/>
      <c r="Q215" s="172"/>
    </row>
    <row r="216" spans="1:17" x14ac:dyDescent="0.25">
      <c r="A216" s="606"/>
      <c r="B216" s="609"/>
      <c r="C216" s="612"/>
      <c r="D216" s="612"/>
      <c r="E216" s="594"/>
      <c r="F216" s="594"/>
      <c r="G216" s="597"/>
      <c r="H216" s="600"/>
      <c r="I216" s="603"/>
      <c r="J216" s="498"/>
      <c r="K216" s="472"/>
      <c r="L216" s="476"/>
      <c r="M216" s="219"/>
      <c r="N216" s="220"/>
      <c r="O216" s="222"/>
      <c r="P216" s="172"/>
      <c r="Q216" s="172"/>
    </row>
    <row r="217" spans="1:17" x14ac:dyDescent="0.25">
      <c r="A217" s="606"/>
      <c r="B217" s="609"/>
      <c r="C217" s="612"/>
      <c r="D217" s="612"/>
      <c r="E217" s="594"/>
      <c r="F217" s="594"/>
      <c r="G217" s="597"/>
      <c r="H217" s="600"/>
      <c r="I217" s="603"/>
      <c r="J217" s="498"/>
      <c r="K217" s="472"/>
      <c r="L217" s="476"/>
      <c r="M217" s="219"/>
      <c r="N217" s="220"/>
      <c r="O217" s="222"/>
      <c r="P217" s="172"/>
      <c r="Q217" s="172"/>
    </row>
    <row r="218" spans="1:17" x14ac:dyDescent="0.25">
      <c r="A218" s="606"/>
      <c r="B218" s="609"/>
      <c r="C218" s="612"/>
      <c r="D218" s="612"/>
      <c r="E218" s="594"/>
      <c r="F218" s="594"/>
      <c r="G218" s="597"/>
      <c r="H218" s="600"/>
      <c r="I218" s="603"/>
      <c r="J218" s="498"/>
      <c r="K218" s="472"/>
      <c r="L218" s="476"/>
      <c r="M218" s="219"/>
      <c r="N218" s="220"/>
      <c r="O218" s="222"/>
      <c r="P218" s="172"/>
      <c r="Q218" s="172"/>
    </row>
    <row r="219" spans="1:17" x14ac:dyDescent="0.25">
      <c r="A219" s="606"/>
      <c r="B219" s="609"/>
      <c r="C219" s="612"/>
      <c r="D219" s="612"/>
      <c r="E219" s="594"/>
      <c r="F219" s="594"/>
      <c r="G219" s="597"/>
      <c r="H219" s="600"/>
      <c r="I219" s="603"/>
      <c r="J219" s="498"/>
      <c r="K219" s="472"/>
      <c r="L219" s="476"/>
      <c r="M219" s="219"/>
      <c r="N219" s="220"/>
      <c r="O219" s="222"/>
      <c r="P219" s="172"/>
      <c r="Q219" s="172"/>
    </row>
    <row r="220" spans="1:17" x14ac:dyDescent="0.25">
      <c r="A220" s="606"/>
      <c r="B220" s="609"/>
      <c r="C220" s="612"/>
      <c r="D220" s="612"/>
      <c r="E220" s="594"/>
      <c r="F220" s="594"/>
      <c r="G220" s="597"/>
      <c r="H220" s="600"/>
      <c r="I220" s="603"/>
      <c r="J220" s="498"/>
      <c r="K220" s="472"/>
      <c r="L220" s="476"/>
      <c r="M220" s="219"/>
      <c r="N220" s="220"/>
      <c r="O220" s="222"/>
      <c r="P220" s="172"/>
      <c r="Q220" s="172"/>
    </row>
    <row r="221" spans="1:17" x14ac:dyDescent="0.25">
      <c r="A221" s="606"/>
      <c r="B221" s="609"/>
      <c r="C221" s="612"/>
      <c r="D221" s="612"/>
      <c r="E221" s="594"/>
      <c r="F221" s="594"/>
      <c r="G221" s="597"/>
      <c r="H221" s="600"/>
      <c r="I221" s="603"/>
      <c r="J221" s="498"/>
      <c r="K221" s="472"/>
      <c r="L221" s="476"/>
      <c r="M221" s="219"/>
      <c r="N221" s="220"/>
      <c r="O221" s="222"/>
      <c r="P221" s="172"/>
      <c r="Q221" s="172"/>
    </row>
    <row r="222" spans="1:17" x14ac:dyDescent="0.25">
      <c r="A222" s="606"/>
      <c r="B222" s="609"/>
      <c r="C222" s="612"/>
      <c r="D222" s="612"/>
      <c r="E222" s="594"/>
      <c r="F222" s="594"/>
      <c r="G222" s="597"/>
      <c r="H222" s="600"/>
      <c r="I222" s="603"/>
      <c r="J222" s="498"/>
      <c r="K222" s="472"/>
      <c r="L222" s="476"/>
      <c r="M222" s="219"/>
      <c r="N222" s="220"/>
      <c r="O222" s="222"/>
      <c r="P222" s="172"/>
      <c r="Q222" s="172"/>
    </row>
    <row r="223" spans="1:17" x14ac:dyDescent="0.25">
      <c r="A223" s="606"/>
      <c r="B223" s="609"/>
      <c r="C223" s="612"/>
      <c r="D223" s="612"/>
      <c r="E223" s="594"/>
      <c r="F223" s="594"/>
      <c r="G223" s="597"/>
      <c r="H223" s="600"/>
      <c r="I223" s="603"/>
      <c r="J223" s="498"/>
      <c r="K223" s="472"/>
      <c r="L223" s="476"/>
      <c r="M223" s="219"/>
      <c r="N223" s="220"/>
      <c r="O223" s="222"/>
      <c r="P223" s="172"/>
      <c r="Q223" s="172"/>
    </row>
    <row r="224" spans="1:17" x14ac:dyDescent="0.25">
      <c r="A224" s="606"/>
      <c r="B224" s="609"/>
      <c r="C224" s="612"/>
      <c r="D224" s="612"/>
      <c r="E224" s="594"/>
      <c r="F224" s="594"/>
      <c r="G224" s="597"/>
      <c r="H224" s="600"/>
      <c r="I224" s="603"/>
      <c r="J224" s="498"/>
      <c r="K224" s="472"/>
      <c r="L224" s="476"/>
      <c r="M224" s="219"/>
      <c r="N224" s="220"/>
      <c r="O224" s="222"/>
      <c r="P224" s="172"/>
      <c r="Q224" s="172"/>
    </row>
    <row r="225" spans="1:17" x14ac:dyDescent="0.25">
      <c r="A225" s="606"/>
      <c r="B225" s="609"/>
      <c r="C225" s="612"/>
      <c r="D225" s="612"/>
      <c r="E225" s="594"/>
      <c r="F225" s="594"/>
      <c r="G225" s="597"/>
      <c r="H225" s="600"/>
      <c r="I225" s="603"/>
      <c r="J225" s="498"/>
      <c r="K225" s="472"/>
      <c r="L225" s="476"/>
      <c r="M225" s="219"/>
      <c r="N225" s="220"/>
      <c r="O225" s="222"/>
      <c r="P225" s="172"/>
      <c r="Q225" s="172"/>
    </row>
    <row r="226" spans="1:17" x14ac:dyDescent="0.25">
      <c r="A226" s="607"/>
      <c r="B226" s="610"/>
      <c r="C226" s="613"/>
      <c r="D226" s="613"/>
      <c r="E226" s="595"/>
      <c r="F226" s="595"/>
      <c r="G226" s="598"/>
      <c r="H226" s="601"/>
      <c r="I226" s="604"/>
      <c r="J226" s="485"/>
      <c r="K226" s="472"/>
      <c r="L226" s="476"/>
      <c r="M226" s="219"/>
      <c r="N226" s="220"/>
      <c r="O226" s="222"/>
      <c r="P226" s="172"/>
      <c r="Q226" s="172"/>
    </row>
    <row r="227" spans="1:17" x14ac:dyDescent="0.25">
      <c r="A227" s="180"/>
      <c r="B227" s="330"/>
      <c r="C227" s="330"/>
      <c r="D227" s="179"/>
      <c r="E227" s="216"/>
      <c r="F227" s="216"/>
      <c r="G227" s="216"/>
      <c r="H227" s="217"/>
      <c r="I227" s="217"/>
      <c r="J227" s="499"/>
      <c r="K227" s="500"/>
      <c r="L227" s="500"/>
      <c r="M227" s="501"/>
      <c r="N227" s="502"/>
      <c r="O227" s="500"/>
      <c r="P227" s="292"/>
      <c r="Q227" s="292"/>
    </row>
    <row r="228" spans="1:17" x14ac:dyDescent="0.25">
      <c r="A228" s="605" t="s">
        <v>239</v>
      </c>
      <c r="B228" s="608" t="str">
        <f>B207</f>
        <v>Amprion GmbH</v>
      </c>
      <c r="C228" s="611"/>
      <c r="D228" s="611"/>
      <c r="E228" s="593" t="str">
        <f>IFERROR(VLOOKUP($D228,'+'!$D$39:$F$52,2,FALSE),"")</f>
        <v/>
      </c>
      <c r="F228" s="593" t="str">
        <f>IFERROR(VLOOKUP($D228,'+'!$D$39:$F$52,3,FALSE),"")</f>
        <v/>
      </c>
      <c r="G228" s="596">
        <f>IF($C228=1,9,3)</f>
        <v>3</v>
      </c>
      <c r="H228" s="599">
        <f>IF($C228=1,62940,99990)</f>
        <v>99990</v>
      </c>
      <c r="I228" s="602" t="str">
        <f>IFERROR((H228*F228)/(12)*G228,"")</f>
        <v/>
      </c>
      <c r="J228" s="486" t="s">
        <v>318</v>
      </c>
      <c r="K228" s="472"/>
      <c r="L228" s="476"/>
      <c r="M228" s="219"/>
      <c r="N228" s="220"/>
      <c r="O228" s="222"/>
      <c r="P228" s="172"/>
      <c r="Q228" s="172"/>
    </row>
    <row r="229" spans="1:17" x14ac:dyDescent="0.25">
      <c r="A229" s="606"/>
      <c r="B229" s="609"/>
      <c r="C229" s="612"/>
      <c r="D229" s="612"/>
      <c r="E229" s="594"/>
      <c r="F229" s="594"/>
      <c r="G229" s="597"/>
      <c r="H229" s="600"/>
      <c r="I229" s="603"/>
      <c r="J229" s="498" t="s">
        <v>322</v>
      </c>
      <c r="K229" s="472"/>
      <c r="L229" s="476"/>
      <c r="M229" s="219"/>
      <c r="N229" s="220"/>
      <c r="O229" s="222"/>
      <c r="P229" s="172"/>
      <c r="Q229" s="172"/>
    </row>
    <row r="230" spans="1:17" x14ac:dyDescent="0.25">
      <c r="A230" s="606"/>
      <c r="B230" s="609"/>
      <c r="C230" s="612"/>
      <c r="D230" s="612"/>
      <c r="E230" s="594"/>
      <c r="F230" s="594"/>
      <c r="G230" s="597"/>
      <c r="H230" s="600"/>
      <c r="I230" s="603"/>
      <c r="J230" s="498"/>
      <c r="K230" s="472"/>
      <c r="L230" s="476"/>
      <c r="M230" s="219"/>
      <c r="N230" s="220"/>
      <c r="O230" s="222"/>
      <c r="P230" s="172"/>
      <c r="Q230" s="172"/>
    </row>
    <row r="231" spans="1:17" x14ac:dyDescent="0.25">
      <c r="A231" s="606"/>
      <c r="B231" s="609"/>
      <c r="C231" s="612"/>
      <c r="D231" s="612"/>
      <c r="E231" s="594"/>
      <c r="F231" s="594"/>
      <c r="G231" s="597"/>
      <c r="H231" s="600"/>
      <c r="I231" s="603"/>
      <c r="J231" s="498"/>
      <c r="K231" s="472"/>
      <c r="L231" s="476"/>
      <c r="M231" s="219"/>
      <c r="N231" s="220"/>
      <c r="O231" s="222"/>
      <c r="P231" s="172"/>
      <c r="Q231" s="172"/>
    </row>
    <row r="232" spans="1:17" x14ac:dyDescent="0.25">
      <c r="A232" s="606"/>
      <c r="B232" s="609"/>
      <c r="C232" s="612"/>
      <c r="D232" s="612"/>
      <c r="E232" s="594"/>
      <c r="F232" s="594"/>
      <c r="G232" s="597"/>
      <c r="H232" s="600"/>
      <c r="I232" s="603"/>
      <c r="J232" s="498"/>
      <c r="K232" s="472"/>
      <c r="L232" s="476"/>
      <c r="M232" s="219"/>
      <c r="N232" s="220"/>
      <c r="O232" s="222"/>
      <c r="P232" s="172"/>
      <c r="Q232" s="172"/>
    </row>
    <row r="233" spans="1:17" x14ac:dyDescent="0.25">
      <c r="A233" s="606"/>
      <c r="B233" s="609"/>
      <c r="C233" s="612"/>
      <c r="D233" s="612"/>
      <c r="E233" s="594"/>
      <c r="F233" s="594"/>
      <c r="G233" s="597"/>
      <c r="H233" s="600"/>
      <c r="I233" s="603"/>
      <c r="J233" s="498"/>
      <c r="K233" s="472"/>
      <c r="L233" s="476"/>
      <c r="M233" s="219"/>
      <c r="N233" s="220"/>
      <c r="O233" s="222"/>
      <c r="P233" s="172"/>
      <c r="Q233" s="172"/>
    </row>
    <row r="234" spans="1:17" x14ac:dyDescent="0.25">
      <c r="A234" s="606"/>
      <c r="B234" s="609"/>
      <c r="C234" s="612"/>
      <c r="D234" s="612"/>
      <c r="E234" s="594"/>
      <c r="F234" s="594"/>
      <c r="G234" s="597"/>
      <c r="H234" s="600"/>
      <c r="I234" s="603"/>
      <c r="J234" s="498"/>
      <c r="K234" s="472"/>
      <c r="L234" s="476"/>
      <c r="M234" s="219"/>
      <c r="N234" s="220"/>
      <c r="O234" s="222"/>
      <c r="P234" s="172"/>
      <c r="Q234" s="172"/>
    </row>
    <row r="235" spans="1:17" x14ac:dyDescent="0.25">
      <c r="A235" s="606"/>
      <c r="B235" s="609"/>
      <c r="C235" s="612"/>
      <c r="D235" s="612"/>
      <c r="E235" s="594"/>
      <c r="F235" s="594"/>
      <c r="G235" s="597"/>
      <c r="H235" s="600"/>
      <c r="I235" s="603"/>
      <c r="J235" s="498"/>
      <c r="K235" s="472"/>
      <c r="L235" s="476"/>
      <c r="M235" s="219"/>
      <c r="N235" s="220"/>
      <c r="O235" s="222"/>
      <c r="P235" s="172"/>
      <c r="Q235" s="172"/>
    </row>
    <row r="236" spans="1:17" x14ac:dyDescent="0.25">
      <c r="A236" s="606"/>
      <c r="B236" s="609"/>
      <c r="C236" s="612"/>
      <c r="D236" s="612"/>
      <c r="E236" s="594"/>
      <c r="F236" s="594"/>
      <c r="G236" s="597"/>
      <c r="H236" s="600"/>
      <c r="I236" s="603"/>
      <c r="J236" s="498"/>
      <c r="K236" s="472"/>
      <c r="L236" s="476"/>
      <c r="M236" s="219"/>
      <c r="N236" s="220"/>
      <c r="O236" s="222"/>
      <c r="P236" s="172"/>
      <c r="Q236" s="172"/>
    </row>
    <row r="237" spans="1:17" x14ac:dyDescent="0.25">
      <c r="A237" s="606"/>
      <c r="B237" s="609"/>
      <c r="C237" s="612"/>
      <c r="D237" s="612"/>
      <c r="E237" s="594"/>
      <c r="F237" s="594"/>
      <c r="G237" s="597"/>
      <c r="H237" s="600"/>
      <c r="I237" s="603"/>
      <c r="J237" s="498"/>
      <c r="K237" s="472"/>
      <c r="L237" s="476"/>
      <c r="M237" s="219"/>
      <c r="N237" s="220"/>
      <c r="O237" s="222"/>
      <c r="P237" s="172"/>
      <c r="Q237" s="172"/>
    </row>
    <row r="238" spans="1:17" x14ac:dyDescent="0.25">
      <c r="A238" s="606"/>
      <c r="B238" s="609"/>
      <c r="C238" s="612"/>
      <c r="D238" s="612"/>
      <c r="E238" s="594"/>
      <c r="F238" s="594"/>
      <c r="G238" s="597"/>
      <c r="H238" s="600"/>
      <c r="I238" s="603"/>
      <c r="J238" s="498"/>
      <c r="K238" s="472"/>
      <c r="L238" s="476"/>
      <c r="M238" s="219"/>
      <c r="N238" s="220"/>
      <c r="O238" s="222"/>
      <c r="P238" s="172"/>
      <c r="Q238" s="172"/>
    </row>
    <row r="239" spans="1:17" x14ac:dyDescent="0.25">
      <c r="A239" s="606"/>
      <c r="B239" s="609"/>
      <c r="C239" s="612"/>
      <c r="D239" s="612"/>
      <c r="E239" s="594"/>
      <c r="F239" s="594"/>
      <c r="G239" s="597"/>
      <c r="H239" s="600"/>
      <c r="I239" s="603"/>
      <c r="J239" s="498"/>
      <c r="K239" s="472"/>
      <c r="L239" s="476"/>
      <c r="M239" s="219"/>
      <c r="N239" s="220"/>
      <c r="O239" s="222"/>
      <c r="P239" s="172"/>
      <c r="Q239" s="172"/>
    </row>
    <row r="240" spans="1:17" x14ac:dyDescent="0.25">
      <c r="A240" s="606"/>
      <c r="B240" s="609"/>
      <c r="C240" s="612"/>
      <c r="D240" s="612"/>
      <c r="E240" s="594"/>
      <c r="F240" s="594"/>
      <c r="G240" s="597"/>
      <c r="H240" s="600"/>
      <c r="I240" s="603"/>
      <c r="J240" s="498"/>
      <c r="K240" s="472"/>
      <c r="L240" s="476"/>
      <c r="M240" s="219"/>
      <c r="N240" s="220"/>
      <c r="O240" s="222"/>
      <c r="P240" s="172"/>
      <c r="Q240" s="172"/>
    </row>
    <row r="241" spans="1:17" x14ac:dyDescent="0.25">
      <c r="A241" s="606"/>
      <c r="B241" s="609"/>
      <c r="C241" s="612"/>
      <c r="D241" s="612"/>
      <c r="E241" s="594"/>
      <c r="F241" s="594"/>
      <c r="G241" s="597"/>
      <c r="H241" s="600"/>
      <c r="I241" s="603"/>
      <c r="J241" s="498"/>
      <c r="K241" s="472"/>
      <c r="L241" s="476"/>
      <c r="M241" s="219"/>
      <c r="N241" s="220"/>
      <c r="O241" s="222"/>
      <c r="P241" s="172"/>
      <c r="Q241" s="172"/>
    </row>
    <row r="242" spans="1:17" x14ac:dyDescent="0.25">
      <c r="A242" s="606"/>
      <c r="B242" s="609"/>
      <c r="C242" s="612"/>
      <c r="D242" s="612"/>
      <c r="E242" s="594"/>
      <c r="F242" s="594"/>
      <c r="G242" s="597"/>
      <c r="H242" s="600"/>
      <c r="I242" s="603"/>
      <c r="J242" s="498"/>
      <c r="K242" s="472"/>
      <c r="L242" s="476"/>
      <c r="M242" s="219"/>
      <c r="N242" s="220"/>
      <c r="O242" s="222"/>
      <c r="P242" s="172"/>
      <c r="Q242" s="172"/>
    </row>
    <row r="243" spans="1:17" x14ac:dyDescent="0.25">
      <c r="A243" s="606"/>
      <c r="B243" s="609"/>
      <c r="C243" s="612"/>
      <c r="D243" s="612"/>
      <c r="E243" s="594"/>
      <c r="F243" s="594"/>
      <c r="G243" s="597"/>
      <c r="H243" s="600"/>
      <c r="I243" s="603"/>
      <c r="J243" s="498"/>
      <c r="K243" s="472"/>
      <c r="L243" s="476"/>
      <c r="M243" s="219"/>
      <c r="N243" s="220"/>
      <c r="O243" s="222"/>
      <c r="P243" s="172"/>
      <c r="Q243" s="172"/>
    </row>
    <row r="244" spans="1:17" x14ac:dyDescent="0.25">
      <c r="A244" s="606"/>
      <c r="B244" s="609"/>
      <c r="C244" s="612"/>
      <c r="D244" s="612"/>
      <c r="E244" s="594"/>
      <c r="F244" s="594"/>
      <c r="G244" s="597"/>
      <c r="H244" s="600"/>
      <c r="I244" s="603"/>
      <c r="J244" s="498"/>
      <c r="K244" s="472"/>
      <c r="L244" s="476"/>
      <c r="M244" s="219"/>
      <c r="N244" s="220"/>
      <c r="O244" s="222"/>
      <c r="P244" s="172"/>
      <c r="Q244" s="172"/>
    </row>
    <row r="245" spans="1:17" x14ac:dyDescent="0.25">
      <c r="A245" s="606"/>
      <c r="B245" s="609"/>
      <c r="C245" s="612"/>
      <c r="D245" s="612"/>
      <c r="E245" s="594"/>
      <c r="F245" s="594"/>
      <c r="G245" s="597"/>
      <c r="H245" s="600"/>
      <c r="I245" s="603"/>
      <c r="J245" s="498"/>
      <c r="K245" s="472"/>
      <c r="L245" s="476"/>
      <c r="M245" s="219"/>
      <c r="N245" s="220"/>
      <c r="O245" s="222"/>
      <c r="P245" s="172"/>
      <c r="Q245" s="172"/>
    </row>
    <row r="246" spans="1:17" x14ac:dyDescent="0.25">
      <c r="A246" s="606"/>
      <c r="B246" s="609"/>
      <c r="C246" s="612"/>
      <c r="D246" s="612"/>
      <c r="E246" s="594"/>
      <c r="F246" s="594"/>
      <c r="G246" s="597"/>
      <c r="H246" s="600"/>
      <c r="I246" s="603"/>
      <c r="J246" s="498"/>
      <c r="K246" s="472"/>
      <c r="L246" s="476"/>
      <c r="M246" s="219"/>
      <c r="N246" s="220"/>
      <c r="O246" s="222"/>
      <c r="P246" s="172"/>
      <c r="Q246" s="172"/>
    </row>
    <row r="247" spans="1:17" x14ac:dyDescent="0.25">
      <c r="A247" s="607"/>
      <c r="B247" s="610"/>
      <c r="C247" s="613"/>
      <c r="D247" s="613"/>
      <c r="E247" s="595"/>
      <c r="F247" s="595"/>
      <c r="G247" s="598"/>
      <c r="H247" s="601"/>
      <c r="I247" s="604"/>
      <c r="J247" s="485"/>
      <c r="K247" s="472"/>
      <c r="L247" s="476"/>
      <c r="M247" s="219"/>
      <c r="N247" s="220"/>
      <c r="O247" s="222"/>
      <c r="P247" s="172"/>
      <c r="Q247" s="172"/>
    </row>
    <row r="248" spans="1:17" x14ac:dyDescent="0.25">
      <c r="A248" s="180"/>
      <c r="B248" s="330"/>
      <c r="C248" s="330"/>
      <c r="D248" s="179"/>
      <c r="E248" s="216"/>
      <c r="F248" s="216"/>
      <c r="G248" s="216"/>
      <c r="H248" s="217"/>
      <c r="I248" s="217"/>
      <c r="J248" s="499"/>
      <c r="K248" s="500"/>
      <c r="L248" s="500"/>
      <c r="M248" s="501"/>
      <c r="N248" s="502"/>
      <c r="O248" s="500"/>
      <c r="P248" s="292"/>
      <c r="Q248" s="292"/>
    </row>
    <row r="249" spans="1:17" x14ac:dyDescent="0.25">
      <c r="A249" s="605" t="s">
        <v>240</v>
      </c>
      <c r="B249" s="608" t="str">
        <f>B228</f>
        <v>Amprion GmbH</v>
      </c>
      <c r="C249" s="611"/>
      <c r="D249" s="611"/>
      <c r="E249" s="593" t="str">
        <f>IFERROR(VLOOKUP($D249,'+'!$D$39:$F$52,2,FALSE),"")</f>
        <v/>
      </c>
      <c r="F249" s="593" t="str">
        <f>IFERROR(VLOOKUP($D249,'+'!$D$39:$F$52,3,FALSE),"")</f>
        <v/>
      </c>
      <c r="G249" s="596">
        <f>IF($C249=1,9,3)</f>
        <v>3</v>
      </c>
      <c r="H249" s="599">
        <f>IF($C249=1,62940,99990)</f>
        <v>99990</v>
      </c>
      <c r="I249" s="602" t="str">
        <f>IFERROR((H249*F249)/(12)*G249,"")</f>
        <v/>
      </c>
      <c r="J249" s="486" t="s">
        <v>318</v>
      </c>
      <c r="K249" s="472"/>
      <c r="L249" s="476"/>
      <c r="M249" s="219"/>
      <c r="N249" s="220"/>
      <c r="O249" s="222"/>
      <c r="P249" s="172"/>
      <c r="Q249" s="172"/>
    </row>
    <row r="250" spans="1:17" x14ac:dyDescent="0.25">
      <c r="A250" s="606"/>
      <c r="B250" s="609"/>
      <c r="C250" s="612"/>
      <c r="D250" s="612"/>
      <c r="E250" s="594"/>
      <c r="F250" s="594"/>
      <c r="G250" s="597"/>
      <c r="H250" s="600"/>
      <c r="I250" s="603"/>
      <c r="J250" s="498" t="s">
        <v>322</v>
      </c>
      <c r="K250" s="472"/>
      <c r="L250" s="476"/>
      <c r="M250" s="219"/>
      <c r="N250" s="220"/>
      <c r="O250" s="222"/>
      <c r="P250" s="172"/>
      <c r="Q250" s="172"/>
    </row>
    <row r="251" spans="1:17" x14ac:dyDescent="0.25">
      <c r="A251" s="606"/>
      <c r="B251" s="609"/>
      <c r="C251" s="612"/>
      <c r="D251" s="612"/>
      <c r="E251" s="594"/>
      <c r="F251" s="594"/>
      <c r="G251" s="597"/>
      <c r="H251" s="600"/>
      <c r="I251" s="603"/>
      <c r="J251" s="498"/>
      <c r="K251" s="472"/>
      <c r="L251" s="476"/>
      <c r="M251" s="219"/>
      <c r="N251" s="220"/>
      <c r="O251" s="222"/>
      <c r="P251" s="172"/>
      <c r="Q251" s="172"/>
    </row>
    <row r="252" spans="1:17" x14ac:dyDescent="0.25">
      <c r="A252" s="606"/>
      <c r="B252" s="609"/>
      <c r="C252" s="612"/>
      <c r="D252" s="612"/>
      <c r="E252" s="594"/>
      <c r="F252" s="594"/>
      <c r="G252" s="597"/>
      <c r="H252" s="600"/>
      <c r="I252" s="603"/>
      <c r="J252" s="498"/>
      <c r="K252" s="472"/>
      <c r="L252" s="476"/>
      <c r="M252" s="219"/>
      <c r="N252" s="220"/>
      <c r="O252" s="222"/>
      <c r="P252" s="172"/>
      <c r="Q252" s="172"/>
    </row>
    <row r="253" spans="1:17" x14ac:dyDescent="0.25">
      <c r="A253" s="606"/>
      <c r="B253" s="609"/>
      <c r="C253" s="612"/>
      <c r="D253" s="612"/>
      <c r="E253" s="594"/>
      <c r="F253" s="594"/>
      <c r="G253" s="597"/>
      <c r="H253" s="600"/>
      <c r="I253" s="603"/>
      <c r="J253" s="498"/>
      <c r="K253" s="472"/>
      <c r="L253" s="476"/>
      <c r="M253" s="219"/>
      <c r="N253" s="220"/>
      <c r="O253" s="222"/>
      <c r="P253" s="172"/>
      <c r="Q253" s="172"/>
    </row>
    <row r="254" spans="1:17" x14ac:dyDescent="0.25">
      <c r="A254" s="606"/>
      <c r="B254" s="609"/>
      <c r="C254" s="612"/>
      <c r="D254" s="612"/>
      <c r="E254" s="594"/>
      <c r="F254" s="594"/>
      <c r="G254" s="597"/>
      <c r="H254" s="600"/>
      <c r="I254" s="603"/>
      <c r="J254" s="498"/>
      <c r="K254" s="472"/>
      <c r="L254" s="476"/>
      <c r="M254" s="219"/>
      <c r="N254" s="220"/>
      <c r="O254" s="222"/>
      <c r="P254" s="172"/>
      <c r="Q254" s="172"/>
    </row>
    <row r="255" spans="1:17" x14ac:dyDescent="0.25">
      <c r="A255" s="606"/>
      <c r="B255" s="609"/>
      <c r="C255" s="612"/>
      <c r="D255" s="612"/>
      <c r="E255" s="594"/>
      <c r="F255" s="594"/>
      <c r="G255" s="597"/>
      <c r="H255" s="600"/>
      <c r="I255" s="603"/>
      <c r="J255" s="498"/>
      <c r="K255" s="472"/>
      <c r="L255" s="476"/>
      <c r="M255" s="219"/>
      <c r="N255" s="220"/>
      <c r="O255" s="222"/>
      <c r="P255" s="172"/>
      <c r="Q255" s="172"/>
    </row>
    <row r="256" spans="1:17" x14ac:dyDescent="0.25">
      <c r="A256" s="606"/>
      <c r="B256" s="609"/>
      <c r="C256" s="612"/>
      <c r="D256" s="612"/>
      <c r="E256" s="594"/>
      <c r="F256" s="594"/>
      <c r="G256" s="597"/>
      <c r="H256" s="600"/>
      <c r="I256" s="603"/>
      <c r="J256" s="498"/>
      <c r="K256" s="472"/>
      <c r="L256" s="476"/>
      <c r="M256" s="219"/>
      <c r="N256" s="220"/>
      <c r="O256" s="222"/>
      <c r="P256" s="172"/>
      <c r="Q256" s="172"/>
    </row>
    <row r="257" spans="1:17" x14ac:dyDescent="0.25">
      <c r="A257" s="606"/>
      <c r="B257" s="609"/>
      <c r="C257" s="612"/>
      <c r="D257" s="612"/>
      <c r="E257" s="594"/>
      <c r="F257" s="594"/>
      <c r="G257" s="597"/>
      <c r="H257" s="600"/>
      <c r="I257" s="603"/>
      <c r="J257" s="498"/>
      <c r="K257" s="472"/>
      <c r="L257" s="476"/>
      <c r="M257" s="219"/>
      <c r="N257" s="220"/>
      <c r="O257" s="222"/>
      <c r="P257" s="172"/>
      <c r="Q257" s="172"/>
    </row>
    <row r="258" spans="1:17" x14ac:dyDescent="0.25">
      <c r="A258" s="606"/>
      <c r="B258" s="609"/>
      <c r="C258" s="612"/>
      <c r="D258" s="612"/>
      <c r="E258" s="594"/>
      <c r="F258" s="594"/>
      <c r="G258" s="597"/>
      <c r="H258" s="600"/>
      <c r="I258" s="603"/>
      <c r="J258" s="498"/>
      <c r="K258" s="472"/>
      <c r="L258" s="476"/>
      <c r="M258" s="219"/>
      <c r="N258" s="220"/>
      <c r="O258" s="222"/>
      <c r="P258" s="172"/>
      <c r="Q258" s="172"/>
    </row>
    <row r="259" spans="1:17" x14ac:dyDescent="0.25">
      <c r="A259" s="606"/>
      <c r="B259" s="609"/>
      <c r="C259" s="612"/>
      <c r="D259" s="612"/>
      <c r="E259" s="594"/>
      <c r="F259" s="594"/>
      <c r="G259" s="597"/>
      <c r="H259" s="600"/>
      <c r="I259" s="603"/>
      <c r="J259" s="498"/>
      <c r="K259" s="472"/>
      <c r="L259" s="476"/>
      <c r="M259" s="219"/>
      <c r="N259" s="220"/>
      <c r="O259" s="222"/>
      <c r="P259" s="172"/>
      <c r="Q259" s="172"/>
    </row>
    <row r="260" spans="1:17" x14ac:dyDescent="0.25">
      <c r="A260" s="606"/>
      <c r="B260" s="609"/>
      <c r="C260" s="612"/>
      <c r="D260" s="612"/>
      <c r="E260" s="594"/>
      <c r="F260" s="594"/>
      <c r="G260" s="597"/>
      <c r="H260" s="600"/>
      <c r="I260" s="603"/>
      <c r="J260" s="498"/>
      <c r="K260" s="472"/>
      <c r="L260" s="476"/>
      <c r="M260" s="219"/>
      <c r="N260" s="220"/>
      <c r="O260" s="222"/>
      <c r="P260" s="172"/>
      <c r="Q260" s="172"/>
    </row>
    <row r="261" spans="1:17" x14ac:dyDescent="0.25">
      <c r="A261" s="606"/>
      <c r="B261" s="609"/>
      <c r="C261" s="612"/>
      <c r="D261" s="612"/>
      <c r="E261" s="594"/>
      <c r="F261" s="594"/>
      <c r="G261" s="597"/>
      <c r="H261" s="600"/>
      <c r="I261" s="603"/>
      <c r="J261" s="498"/>
      <c r="K261" s="472"/>
      <c r="L261" s="476"/>
      <c r="M261" s="219"/>
      <c r="N261" s="220"/>
      <c r="O261" s="222"/>
      <c r="P261" s="172"/>
      <c r="Q261" s="172"/>
    </row>
    <row r="262" spans="1:17" x14ac:dyDescent="0.25">
      <c r="A262" s="606"/>
      <c r="B262" s="609"/>
      <c r="C262" s="612"/>
      <c r="D262" s="612"/>
      <c r="E262" s="594"/>
      <c r="F262" s="594"/>
      <c r="G262" s="597"/>
      <c r="H262" s="600"/>
      <c r="I262" s="603"/>
      <c r="J262" s="498"/>
      <c r="K262" s="472"/>
      <c r="L262" s="476"/>
      <c r="M262" s="219"/>
      <c r="N262" s="220"/>
      <c r="O262" s="222"/>
      <c r="P262" s="172"/>
      <c r="Q262" s="172"/>
    </row>
    <row r="263" spans="1:17" x14ac:dyDescent="0.25">
      <c r="A263" s="606"/>
      <c r="B263" s="609"/>
      <c r="C263" s="612"/>
      <c r="D263" s="612"/>
      <c r="E263" s="594"/>
      <c r="F263" s="594"/>
      <c r="G263" s="597"/>
      <c r="H263" s="600"/>
      <c r="I263" s="603"/>
      <c r="J263" s="498"/>
      <c r="K263" s="472"/>
      <c r="L263" s="476"/>
      <c r="M263" s="219"/>
      <c r="N263" s="220"/>
      <c r="O263" s="222"/>
      <c r="P263" s="172"/>
      <c r="Q263" s="172"/>
    </row>
    <row r="264" spans="1:17" x14ac:dyDescent="0.25">
      <c r="A264" s="606"/>
      <c r="B264" s="609"/>
      <c r="C264" s="612"/>
      <c r="D264" s="612"/>
      <c r="E264" s="594"/>
      <c r="F264" s="594"/>
      <c r="G264" s="597"/>
      <c r="H264" s="600"/>
      <c r="I264" s="603"/>
      <c r="J264" s="498"/>
      <c r="K264" s="472"/>
      <c r="L264" s="476"/>
      <c r="M264" s="219"/>
      <c r="N264" s="220"/>
      <c r="O264" s="222"/>
      <c r="P264" s="172"/>
      <c r="Q264" s="172"/>
    </row>
    <row r="265" spans="1:17" x14ac:dyDescent="0.25">
      <c r="A265" s="606"/>
      <c r="B265" s="609"/>
      <c r="C265" s="612"/>
      <c r="D265" s="612"/>
      <c r="E265" s="594"/>
      <c r="F265" s="594"/>
      <c r="G265" s="597"/>
      <c r="H265" s="600"/>
      <c r="I265" s="603"/>
      <c r="J265" s="498"/>
      <c r="K265" s="472"/>
      <c r="L265" s="476"/>
      <c r="M265" s="219"/>
      <c r="N265" s="220"/>
      <c r="O265" s="222"/>
      <c r="P265" s="172"/>
      <c r="Q265" s="172"/>
    </row>
    <row r="266" spans="1:17" x14ac:dyDescent="0.25">
      <c r="A266" s="606"/>
      <c r="B266" s="609"/>
      <c r="C266" s="612"/>
      <c r="D266" s="612"/>
      <c r="E266" s="594"/>
      <c r="F266" s="594"/>
      <c r="G266" s="597"/>
      <c r="H266" s="600"/>
      <c r="I266" s="603"/>
      <c r="J266" s="498"/>
      <c r="K266" s="472"/>
      <c r="L266" s="476"/>
      <c r="M266" s="219"/>
      <c r="N266" s="220"/>
      <c r="O266" s="222"/>
      <c r="P266" s="172"/>
      <c r="Q266" s="172"/>
    </row>
    <row r="267" spans="1:17" x14ac:dyDescent="0.25">
      <c r="A267" s="606"/>
      <c r="B267" s="609"/>
      <c r="C267" s="612"/>
      <c r="D267" s="612"/>
      <c r="E267" s="594"/>
      <c r="F267" s="594"/>
      <c r="G267" s="597"/>
      <c r="H267" s="600"/>
      <c r="I267" s="603"/>
      <c r="J267" s="498"/>
      <c r="K267" s="472"/>
      <c r="L267" s="476"/>
      <c r="M267" s="219"/>
      <c r="N267" s="220"/>
      <c r="O267" s="222"/>
      <c r="P267" s="172"/>
      <c r="Q267" s="172"/>
    </row>
    <row r="268" spans="1:17" x14ac:dyDescent="0.25">
      <c r="A268" s="607"/>
      <c r="B268" s="610"/>
      <c r="C268" s="613"/>
      <c r="D268" s="613"/>
      <c r="E268" s="595"/>
      <c r="F268" s="595"/>
      <c r="G268" s="598"/>
      <c r="H268" s="601"/>
      <c r="I268" s="604"/>
      <c r="J268" s="485"/>
      <c r="K268" s="472"/>
      <c r="L268" s="476"/>
      <c r="M268" s="219"/>
      <c r="N268" s="220"/>
      <c r="O268" s="222"/>
      <c r="P268" s="172"/>
      <c r="Q268" s="172"/>
    </row>
    <row r="269" spans="1:17" x14ac:dyDescent="0.25">
      <c r="A269" s="180"/>
      <c r="B269" s="330"/>
      <c r="C269" s="330"/>
      <c r="D269" s="179"/>
      <c r="E269" s="216"/>
      <c r="F269" s="216"/>
      <c r="G269" s="216"/>
      <c r="H269" s="217"/>
      <c r="I269" s="217"/>
      <c r="J269" s="499"/>
      <c r="K269" s="500"/>
      <c r="L269" s="500"/>
      <c r="M269" s="501"/>
      <c r="N269" s="502"/>
      <c r="O269" s="500"/>
      <c r="P269" s="292"/>
      <c r="Q269" s="292"/>
    </row>
    <row r="270" spans="1:17" x14ac:dyDescent="0.25">
      <c r="A270" s="605" t="s">
        <v>241</v>
      </c>
      <c r="B270" s="608" t="str">
        <f>B249</f>
        <v>Amprion GmbH</v>
      </c>
      <c r="C270" s="611"/>
      <c r="D270" s="611"/>
      <c r="E270" s="593" t="str">
        <f>IFERROR(VLOOKUP($D270,'+'!$D$39:$F$52,2,FALSE),"")</f>
        <v/>
      </c>
      <c r="F270" s="593" t="str">
        <f>IFERROR(VLOOKUP($D270,'+'!$D$39:$F$52,3,FALSE),"")</f>
        <v/>
      </c>
      <c r="G270" s="596">
        <f>IF($C270=1,9,3)</f>
        <v>3</v>
      </c>
      <c r="H270" s="599">
        <f>IF($C270=1,62940,99990)</f>
        <v>99990</v>
      </c>
      <c r="I270" s="602" t="str">
        <f>IFERROR((H270*F270)/(12)*G270,"")</f>
        <v/>
      </c>
      <c r="J270" s="486" t="s">
        <v>318</v>
      </c>
      <c r="K270" s="472"/>
      <c r="L270" s="476"/>
      <c r="M270" s="219"/>
      <c r="N270" s="220"/>
      <c r="O270" s="222"/>
      <c r="P270" s="172"/>
      <c r="Q270" s="172"/>
    </row>
    <row r="271" spans="1:17" x14ac:dyDescent="0.25">
      <c r="A271" s="606"/>
      <c r="B271" s="609"/>
      <c r="C271" s="612"/>
      <c r="D271" s="612"/>
      <c r="E271" s="594"/>
      <c r="F271" s="594"/>
      <c r="G271" s="597"/>
      <c r="H271" s="600"/>
      <c r="I271" s="603"/>
      <c r="J271" s="498" t="s">
        <v>322</v>
      </c>
      <c r="K271" s="472"/>
      <c r="L271" s="476"/>
      <c r="M271" s="219"/>
      <c r="N271" s="220"/>
      <c r="O271" s="222"/>
      <c r="P271" s="172"/>
      <c r="Q271" s="172"/>
    </row>
    <row r="272" spans="1:17" x14ac:dyDescent="0.25">
      <c r="A272" s="606"/>
      <c r="B272" s="609"/>
      <c r="C272" s="612"/>
      <c r="D272" s="612"/>
      <c r="E272" s="594"/>
      <c r="F272" s="594"/>
      <c r="G272" s="597"/>
      <c r="H272" s="600"/>
      <c r="I272" s="603"/>
      <c r="J272" s="498"/>
      <c r="K272" s="472"/>
      <c r="L272" s="476"/>
      <c r="M272" s="219"/>
      <c r="N272" s="220"/>
      <c r="O272" s="222"/>
      <c r="P272" s="172"/>
      <c r="Q272" s="172"/>
    </row>
    <row r="273" spans="1:17" x14ac:dyDescent="0.25">
      <c r="A273" s="606"/>
      <c r="B273" s="609"/>
      <c r="C273" s="612"/>
      <c r="D273" s="612"/>
      <c r="E273" s="594"/>
      <c r="F273" s="594"/>
      <c r="G273" s="597"/>
      <c r="H273" s="600"/>
      <c r="I273" s="603"/>
      <c r="J273" s="498"/>
      <c r="K273" s="472"/>
      <c r="L273" s="476"/>
      <c r="M273" s="219"/>
      <c r="N273" s="220"/>
      <c r="O273" s="222"/>
      <c r="P273" s="172"/>
      <c r="Q273" s="172"/>
    </row>
    <row r="274" spans="1:17" x14ac:dyDescent="0.25">
      <c r="A274" s="606"/>
      <c r="B274" s="609"/>
      <c r="C274" s="612"/>
      <c r="D274" s="612"/>
      <c r="E274" s="594"/>
      <c r="F274" s="594"/>
      <c r="G274" s="597"/>
      <c r="H274" s="600"/>
      <c r="I274" s="603"/>
      <c r="J274" s="498"/>
      <c r="K274" s="472"/>
      <c r="L274" s="476"/>
      <c r="M274" s="219"/>
      <c r="N274" s="220"/>
      <c r="O274" s="222"/>
      <c r="P274" s="172"/>
      <c r="Q274" s="172"/>
    </row>
    <row r="275" spans="1:17" x14ac:dyDescent="0.25">
      <c r="A275" s="606"/>
      <c r="B275" s="609"/>
      <c r="C275" s="612"/>
      <c r="D275" s="612"/>
      <c r="E275" s="594"/>
      <c r="F275" s="594"/>
      <c r="G275" s="597"/>
      <c r="H275" s="600"/>
      <c r="I275" s="603"/>
      <c r="J275" s="498"/>
      <c r="K275" s="472"/>
      <c r="L275" s="476"/>
      <c r="M275" s="219"/>
      <c r="N275" s="220"/>
      <c r="O275" s="222"/>
      <c r="P275" s="172"/>
      <c r="Q275" s="172"/>
    </row>
    <row r="276" spans="1:17" x14ac:dyDescent="0.25">
      <c r="A276" s="606"/>
      <c r="B276" s="609"/>
      <c r="C276" s="612"/>
      <c r="D276" s="612"/>
      <c r="E276" s="594"/>
      <c r="F276" s="594"/>
      <c r="G276" s="597"/>
      <c r="H276" s="600"/>
      <c r="I276" s="603"/>
      <c r="J276" s="498"/>
      <c r="K276" s="472"/>
      <c r="L276" s="476"/>
      <c r="M276" s="219"/>
      <c r="N276" s="220"/>
      <c r="O276" s="222"/>
      <c r="P276" s="172"/>
      <c r="Q276" s="172"/>
    </row>
    <row r="277" spans="1:17" x14ac:dyDescent="0.25">
      <c r="A277" s="606"/>
      <c r="B277" s="609"/>
      <c r="C277" s="612"/>
      <c r="D277" s="612"/>
      <c r="E277" s="594"/>
      <c r="F277" s="594"/>
      <c r="G277" s="597"/>
      <c r="H277" s="600"/>
      <c r="I277" s="603"/>
      <c r="J277" s="498"/>
      <c r="K277" s="472"/>
      <c r="L277" s="476"/>
      <c r="M277" s="219"/>
      <c r="N277" s="220"/>
      <c r="O277" s="222"/>
      <c r="P277" s="172"/>
      <c r="Q277" s="172"/>
    </row>
    <row r="278" spans="1:17" x14ac:dyDescent="0.25">
      <c r="A278" s="606"/>
      <c r="B278" s="609"/>
      <c r="C278" s="612"/>
      <c r="D278" s="612"/>
      <c r="E278" s="594"/>
      <c r="F278" s="594"/>
      <c r="G278" s="597"/>
      <c r="H278" s="600"/>
      <c r="I278" s="603"/>
      <c r="J278" s="498"/>
      <c r="K278" s="472"/>
      <c r="L278" s="476"/>
      <c r="M278" s="219"/>
      <c r="N278" s="220"/>
      <c r="O278" s="222"/>
      <c r="P278" s="172"/>
      <c r="Q278" s="172"/>
    </row>
    <row r="279" spans="1:17" x14ac:dyDescent="0.25">
      <c r="A279" s="606"/>
      <c r="B279" s="609"/>
      <c r="C279" s="612"/>
      <c r="D279" s="612"/>
      <c r="E279" s="594"/>
      <c r="F279" s="594"/>
      <c r="G279" s="597"/>
      <c r="H279" s="600"/>
      <c r="I279" s="603"/>
      <c r="J279" s="498"/>
      <c r="K279" s="472"/>
      <c r="L279" s="476"/>
      <c r="M279" s="219"/>
      <c r="N279" s="220"/>
      <c r="O279" s="222"/>
      <c r="P279" s="172"/>
      <c r="Q279" s="172"/>
    </row>
    <row r="280" spans="1:17" x14ac:dyDescent="0.25">
      <c r="A280" s="606"/>
      <c r="B280" s="609"/>
      <c r="C280" s="612"/>
      <c r="D280" s="612"/>
      <c r="E280" s="594"/>
      <c r="F280" s="594"/>
      <c r="G280" s="597"/>
      <c r="H280" s="600"/>
      <c r="I280" s="603"/>
      <c r="J280" s="498"/>
      <c r="K280" s="472"/>
      <c r="L280" s="476"/>
      <c r="M280" s="219"/>
      <c r="N280" s="220"/>
      <c r="O280" s="222"/>
      <c r="P280" s="172"/>
      <c r="Q280" s="172"/>
    </row>
    <row r="281" spans="1:17" x14ac:dyDescent="0.25">
      <c r="A281" s="606"/>
      <c r="B281" s="609"/>
      <c r="C281" s="612"/>
      <c r="D281" s="612"/>
      <c r="E281" s="594"/>
      <c r="F281" s="594"/>
      <c r="G281" s="597"/>
      <c r="H281" s="600"/>
      <c r="I281" s="603"/>
      <c r="J281" s="498"/>
      <c r="K281" s="472"/>
      <c r="L281" s="476"/>
      <c r="M281" s="219"/>
      <c r="N281" s="220"/>
      <c r="O281" s="222"/>
      <c r="P281" s="172"/>
      <c r="Q281" s="172"/>
    </row>
    <row r="282" spans="1:17" x14ac:dyDescent="0.25">
      <c r="A282" s="606"/>
      <c r="B282" s="609"/>
      <c r="C282" s="612"/>
      <c r="D282" s="612"/>
      <c r="E282" s="594"/>
      <c r="F282" s="594"/>
      <c r="G282" s="597"/>
      <c r="H282" s="600"/>
      <c r="I282" s="603"/>
      <c r="J282" s="498"/>
      <c r="K282" s="472"/>
      <c r="L282" s="476"/>
      <c r="M282" s="219"/>
      <c r="N282" s="220"/>
      <c r="O282" s="222"/>
      <c r="P282" s="172"/>
      <c r="Q282" s="172"/>
    </row>
    <row r="283" spans="1:17" x14ac:dyDescent="0.25">
      <c r="A283" s="606"/>
      <c r="B283" s="609"/>
      <c r="C283" s="612"/>
      <c r="D283" s="612"/>
      <c r="E283" s="594"/>
      <c r="F283" s="594"/>
      <c r="G283" s="597"/>
      <c r="H283" s="600"/>
      <c r="I283" s="603"/>
      <c r="J283" s="498"/>
      <c r="K283" s="472"/>
      <c r="L283" s="476"/>
      <c r="M283" s="219"/>
      <c r="N283" s="220"/>
      <c r="O283" s="222"/>
      <c r="P283" s="172"/>
      <c r="Q283" s="172"/>
    </row>
    <row r="284" spans="1:17" x14ac:dyDescent="0.25">
      <c r="A284" s="606"/>
      <c r="B284" s="609"/>
      <c r="C284" s="612"/>
      <c r="D284" s="612"/>
      <c r="E284" s="594"/>
      <c r="F284" s="594"/>
      <c r="G284" s="597"/>
      <c r="H284" s="600"/>
      <c r="I284" s="603"/>
      <c r="J284" s="498"/>
      <c r="K284" s="472"/>
      <c r="L284" s="476"/>
      <c r="M284" s="219"/>
      <c r="N284" s="220"/>
      <c r="O284" s="222"/>
      <c r="P284" s="172"/>
      <c r="Q284" s="172"/>
    </row>
    <row r="285" spans="1:17" x14ac:dyDescent="0.25">
      <c r="A285" s="606"/>
      <c r="B285" s="609"/>
      <c r="C285" s="612"/>
      <c r="D285" s="612"/>
      <c r="E285" s="594"/>
      <c r="F285" s="594"/>
      <c r="G285" s="597"/>
      <c r="H285" s="600"/>
      <c r="I285" s="603"/>
      <c r="J285" s="498"/>
      <c r="K285" s="472"/>
      <c r="L285" s="476"/>
      <c r="M285" s="219"/>
      <c r="N285" s="220"/>
      <c r="O285" s="222"/>
      <c r="P285" s="172"/>
      <c r="Q285" s="172"/>
    </row>
    <row r="286" spans="1:17" x14ac:dyDescent="0.25">
      <c r="A286" s="606"/>
      <c r="B286" s="609"/>
      <c r="C286" s="612"/>
      <c r="D286" s="612"/>
      <c r="E286" s="594"/>
      <c r="F286" s="594"/>
      <c r="G286" s="597"/>
      <c r="H286" s="600"/>
      <c r="I286" s="603"/>
      <c r="J286" s="498"/>
      <c r="K286" s="472"/>
      <c r="L286" s="476"/>
      <c r="M286" s="219"/>
      <c r="N286" s="220"/>
      <c r="O286" s="222"/>
      <c r="P286" s="172"/>
      <c r="Q286" s="172"/>
    </row>
    <row r="287" spans="1:17" x14ac:dyDescent="0.25">
      <c r="A287" s="606"/>
      <c r="B287" s="609"/>
      <c r="C287" s="612"/>
      <c r="D287" s="612"/>
      <c r="E287" s="594"/>
      <c r="F287" s="594"/>
      <c r="G287" s="597"/>
      <c r="H287" s="600"/>
      <c r="I287" s="603"/>
      <c r="J287" s="498"/>
      <c r="K287" s="472"/>
      <c r="L287" s="476"/>
      <c r="M287" s="219"/>
      <c r="N287" s="220"/>
      <c r="O287" s="222"/>
      <c r="P287" s="172"/>
      <c r="Q287" s="172"/>
    </row>
    <row r="288" spans="1:17" x14ac:dyDescent="0.25">
      <c r="A288" s="606"/>
      <c r="B288" s="609"/>
      <c r="C288" s="612"/>
      <c r="D288" s="612"/>
      <c r="E288" s="594"/>
      <c r="F288" s="594"/>
      <c r="G288" s="597"/>
      <c r="H288" s="600"/>
      <c r="I288" s="603"/>
      <c r="J288" s="498"/>
      <c r="K288" s="472"/>
      <c r="L288" s="476"/>
      <c r="M288" s="219"/>
      <c r="N288" s="220"/>
      <c r="O288" s="222"/>
      <c r="P288" s="172"/>
      <c r="Q288" s="172"/>
    </row>
    <row r="289" spans="1:17" x14ac:dyDescent="0.25">
      <c r="A289" s="607"/>
      <c r="B289" s="610"/>
      <c r="C289" s="613"/>
      <c r="D289" s="613"/>
      <c r="E289" s="595"/>
      <c r="F289" s="595"/>
      <c r="G289" s="598"/>
      <c r="H289" s="601"/>
      <c r="I289" s="604"/>
      <c r="J289" s="485"/>
      <c r="K289" s="472"/>
      <c r="L289" s="476"/>
      <c r="M289" s="219"/>
      <c r="N289" s="220"/>
      <c r="O289" s="222"/>
      <c r="P289" s="172"/>
      <c r="Q289" s="172"/>
    </row>
    <row r="290" spans="1:17" x14ac:dyDescent="0.25">
      <c r="A290" s="180"/>
      <c r="B290" s="330"/>
      <c r="C290" s="330"/>
      <c r="D290" s="179"/>
      <c r="E290" s="216"/>
      <c r="F290" s="216"/>
      <c r="G290" s="216"/>
      <c r="H290" s="217"/>
      <c r="I290" s="217"/>
      <c r="J290" s="499"/>
      <c r="K290" s="500"/>
      <c r="L290" s="500"/>
      <c r="M290" s="501"/>
      <c r="N290" s="502"/>
      <c r="O290" s="500"/>
      <c r="P290" s="292"/>
      <c r="Q290" s="292"/>
    </row>
    <row r="291" spans="1:17" x14ac:dyDescent="0.25">
      <c r="A291" s="605" t="s">
        <v>242</v>
      </c>
      <c r="B291" s="608" t="str">
        <f>B270</f>
        <v>Amprion GmbH</v>
      </c>
      <c r="C291" s="611"/>
      <c r="D291" s="611"/>
      <c r="E291" s="593" t="str">
        <f>IFERROR(VLOOKUP($D291,'+'!$D$39:$F$52,2,FALSE),"")</f>
        <v/>
      </c>
      <c r="F291" s="593" t="str">
        <f>IFERROR(VLOOKUP($D291,'+'!$D$39:$F$52,3,FALSE),"")</f>
        <v/>
      </c>
      <c r="G291" s="596">
        <f>IF($C291=1,9,3)</f>
        <v>3</v>
      </c>
      <c r="H291" s="599">
        <f>IF($C291=1,62940,99990)</f>
        <v>99990</v>
      </c>
      <c r="I291" s="602" t="str">
        <f>IFERROR((H291*F291)/(12)*G291,"")</f>
        <v/>
      </c>
      <c r="J291" s="486" t="s">
        <v>318</v>
      </c>
      <c r="K291" s="472"/>
      <c r="L291" s="476"/>
      <c r="M291" s="219"/>
      <c r="N291" s="220"/>
      <c r="O291" s="222"/>
      <c r="P291" s="172"/>
      <c r="Q291" s="172"/>
    </row>
    <row r="292" spans="1:17" x14ac:dyDescent="0.25">
      <c r="A292" s="606"/>
      <c r="B292" s="609"/>
      <c r="C292" s="612"/>
      <c r="D292" s="612"/>
      <c r="E292" s="594"/>
      <c r="F292" s="594"/>
      <c r="G292" s="597"/>
      <c r="H292" s="600"/>
      <c r="I292" s="603"/>
      <c r="J292" s="498" t="s">
        <v>319</v>
      </c>
      <c r="K292" s="472"/>
      <c r="L292" s="476"/>
      <c r="M292" s="219"/>
      <c r="N292" s="220"/>
      <c r="O292" s="222"/>
      <c r="P292" s="172"/>
      <c r="Q292" s="172"/>
    </row>
    <row r="293" spans="1:17" x14ac:dyDescent="0.25">
      <c r="A293" s="606"/>
      <c r="B293" s="609"/>
      <c r="C293" s="612"/>
      <c r="D293" s="612"/>
      <c r="E293" s="594"/>
      <c r="F293" s="594"/>
      <c r="G293" s="597"/>
      <c r="H293" s="600"/>
      <c r="I293" s="603"/>
      <c r="J293" s="498" t="s">
        <v>320</v>
      </c>
      <c r="K293" s="472"/>
      <c r="L293" s="476"/>
      <c r="M293" s="219"/>
      <c r="N293" s="220"/>
      <c r="O293" s="222"/>
      <c r="P293" s="172"/>
      <c r="Q293" s="172"/>
    </row>
    <row r="294" spans="1:17" x14ac:dyDescent="0.25">
      <c r="A294" s="606"/>
      <c r="B294" s="609"/>
      <c r="C294" s="612"/>
      <c r="D294" s="612"/>
      <c r="E294" s="594"/>
      <c r="F294" s="594"/>
      <c r="G294" s="597"/>
      <c r="H294" s="600"/>
      <c r="I294" s="603"/>
      <c r="J294" s="498" t="s">
        <v>321</v>
      </c>
      <c r="K294" s="472"/>
      <c r="L294" s="476"/>
      <c r="M294" s="219"/>
      <c r="N294" s="220"/>
      <c r="O294" s="222"/>
      <c r="P294" s="172"/>
      <c r="Q294" s="172"/>
    </row>
    <row r="295" spans="1:17" x14ac:dyDescent="0.25">
      <c r="A295" s="606"/>
      <c r="B295" s="609"/>
      <c r="C295" s="612"/>
      <c r="D295" s="612"/>
      <c r="E295" s="594"/>
      <c r="F295" s="594"/>
      <c r="G295" s="597"/>
      <c r="H295" s="600"/>
      <c r="I295" s="603"/>
      <c r="J295" s="498" t="s">
        <v>322</v>
      </c>
      <c r="K295" s="472"/>
      <c r="L295" s="476"/>
      <c r="M295" s="219"/>
      <c r="N295" s="220"/>
      <c r="O295" s="222"/>
      <c r="P295" s="172"/>
      <c r="Q295" s="172"/>
    </row>
    <row r="296" spans="1:17" x14ac:dyDescent="0.25">
      <c r="A296" s="606"/>
      <c r="B296" s="609"/>
      <c r="C296" s="612"/>
      <c r="D296" s="612"/>
      <c r="E296" s="594"/>
      <c r="F296" s="594"/>
      <c r="G296" s="597"/>
      <c r="H296" s="600"/>
      <c r="I296" s="603"/>
      <c r="J296" s="498"/>
      <c r="K296" s="472"/>
      <c r="L296" s="476"/>
      <c r="M296" s="219"/>
      <c r="N296" s="220"/>
      <c r="O296" s="222"/>
      <c r="P296" s="172"/>
      <c r="Q296" s="172"/>
    </row>
    <row r="297" spans="1:17" x14ac:dyDescent="0.25">
      <c r="A297" s="606"/>
      <c r="B297" s="609"/>
      <c r="C297" s="612"/>
      <c r="D297" s="612"/>
      <c r="E297" s="594"/>
      <c r="F297" s="594"/>
      <c r="G297" s="597"/>
      <c r="H297" s="600"/>
      <c r="I297" s="603"/>
      <c r="J297" s="498"/>
      <c r="K297" s="472"/>
      <c r="L297" s="476"/>
      <c r="M297" s="219"/>
      <c r="N297" s="220"/>
      <c r="O297" s="222"/>
      <c r="P297" s="172"/>
      <c r="Q297" s="172"/>
    </row>
    <row r="298" spans="1:17" x14ac:dyDescent="0.25">
      <c r="A298" s="606"/>
      <c r="B298" s="609"/>
      <c r="C298" s="612"/>
      <c r="D298" s="612"/>
      <c r="E298" s="594"/>
      <c r="F298" s="594"/>
      <c r="G298" s="597"/>
      <c r="H298" s="600"/>
      <c r="I298" s="603"/>
      <c r="J298" s="498"/>
      <c r="K298" s="472"/>
      <c r="L298" s="476"/>
      <c r="M298" s="219"/>
      <c r="N298" s="220"/>
      <c r="O298" s="222"/>
      <c r="P298" s="172"/>
      <c r="Q298" s="172"/>
    </row>
    <row r="299" spans="1:17" x14ac:dyDescent="0.25">
      <c r="A299" s="606"/>
      <c r="B299" s="609"/>
      <c r="C299" s="612"/>
      <c r="D299" s="612"/>
      <c r="E299" s="594"/>
      <c r="F299" s="594"/>
      <c r="G299" s="597"/>
      <c r="H299" s="600"/>
      <c r="I299" s="603"/>
      <c r="J299" s="498"/>
      <c r="K299" s="472"/>
      <c r="L299" s="476"/>
      <c r="M299" s="219"/>
      <c r="N299" s="220"/>
      <c r="O299" s="222"/>
      <c r="P299" s="172"/>
      <c r="Q299" s="172"/>
    </row>
    <row r="300" spans="1:17" x14ac:dyDescent="0.25">
      <c r="A300" s="606"/>
      <c r="B300" s="609"/>
      <c r="C300" s="612"/>
      <c r="D300" s="612"/>
      <c r="E300" s="594"/>
      <c r="F300" s="594"/>
      <c r="G300" s="597"/>
      <c r="H300" s="600"/>
      <c r="I300" s="603"/>
      <c r="J300" s="498"/>
      <c r="K300" s="472"/>
      <c r="L300" s="476"/>
      <c r="M300" s="219"/>
      <c r="N300" s="220"/>
      <c r="O300" s="222"/>
      <c r="P300" s="172"/>
      <c r="Q300" s="172"/>
    </row>
    <row r="301" spans="1:17" x14ac:dyDescent="0.25">
      <c r="A301" s="606"/>
      <c r="B301" s="609"/>
      <c r="C301" s="612"/>
      <c r="D301" s="612"/>
      <c r="E301" s="594"/>
      <c r="F301" s="594"/>
      <c r="G301" s="597"/>
      <c r="H301" s="600"/>
      <c r="I301" s="603"/>
      <c r="J301" s="498"/>
      <c r="K301" s="472"/>
      <c r="L301" s="476"/>
      <c r="M301" s="219"/>
      <c r="N301" s="220"/>
      <c r="O301" s="222"/>
      <c r="P301" s="172"/>
      <c r="Q301" s="172"/>
    </row>
    <row r="302" spans="1:17" x14ac:dyDescent="0.25">
      <c r="A302" s="606"/>
      <c r="B302" s="609"/>
      <c r="C302" s="612"/>
      <c r="D302" s="612"/>
      <c r="E302" s="594"/>
      <c r="F302" s="594"/>
      <c r="G302" s="597"/>
      <c r="H302" s="600"/>
      <c r="I302" s="603"/>
      <c r="J302" s="498"/>
      <c r="K302" s="472"/>
      <c r="L302" s="476"/>
      <c r="M302" s="219"/>
      <c r="N302" s="220"/>
      <c r="O302" s="222"/>
      <c r="P302" s="172"/>
      <c r="Q302" s="172"/>
    </row>
    <row r="303" spans="1:17" x14ac:dyDescent="0.25">
      <c r="A303" s="606"/>
      <c r="B303" s="609"/>
      <c r="C303" s="612"/>
      <c r="D303" s="612"/>
      <c r="E303" s="594"/>
      <c r="F303" s="594"/>
      <c r="G303" s="597"/>
      <c r="H303" s="600"/>
      <c r="I303" s="603"/>
      <c r="J303" s="498"/>
      <c r="K303" s="472"/>
      <c r="L303" s="476"/>
      <c r="M303" s="219"/>
      <c r="N303" s="220"/>
      <c r="O303" s="222"/>
      <c r="P303" s="172"/>
      <c r="Q303" s="172"/>
    </row>
    <row r="304" spans="1:17" x14ac:dyDescent="0.25">
      <c r="A304" s="606"/>
      <c r="B304" s="609"/>
      <c r="C304" s="612"/>
      <c r="D304" s="612"/>
      <c r="E304" s="594"/>
      <c r="F304" s="594"/>
      <c r="G304" s="597"/>
      <c r="H304" s="600"/>
      <c r="I304" s="603"/>
      <c r="J304" s="498"/>
      <c r="K304" s="472"/>
      <c r="L304" s="476"/>
      <c r="M304" s="219"/>
      <c r="N304" s="220"/>
      <c r="O304" s="222"/>
      <c r="P304" s="172"/>
      <c r="Q304" s="172"/>
    </row>
    <row r="305" spans="1:17" x14ac:dyDescent="0.25">
      <c r="A305" s="606"/>
      <c r="B305" s="609"/>
      <c r="C305" s="612"/>
      <c r="D305" s="612"/>
      <c r="E305" s="594"/>
      <c r="F305" s="594"/>
      <c r="G305" s="597"/>
      <c r="H305" s="600"/>
      <c r="I305" s="603"/>
      <c r="J305" s="498"/>
      <c r="K305" s="472"/>
      <c r="L305" s="476"/>
      <c r="M305" s="219"/>
      <c r="N305" s="220"/>
      <c r="O305" s="222"/>
      <c r="P305" s="172"/>
      <c r="Q305" s="172"/>
    </row>
    <row r="306" spans="1:17" x14ac:dyDescent="0.25">
      <c r="A306" s="606"/>
      <c r="B306" s="609"/>
      <c r="C306" s="612"/>
      <c r="D306" s="612"/>
      <c r="E306" s="594"/>
      <c r="F306" s="594"/>
      <c r="G306" s="597"/>
      <c r="H306" s="600"/>
      <c r="I306" s="603"/>
      <c r="J306" s="498"/>
      <c r="K306" s="472"/>
      <c r="L306" s="476"/>
      <c r="M306" s="219"/>
      <c r="N306" s="220"/>
      <c r="O306" s="222"/>
      <c r="P306" s="172"/>
      <c r="Q306" s="172"/>
    </row>
    <row r="307" spans="1:17" x14ac:dyDescent="0.25">
      <c r="A307" s="606"/>
      <c r="B307" s="609"/>
      <c r="C307" s="612"/>
      <c r="D307" s="612"/>
      <c r="E307" s="594"/>
      <c r="F307" s="594"/>
      <c r="G307" s="597"/>
      <c r="H307" s="600"/>
      <c r="I307" s="603"/>
      <c r="J307" s="498"/>
      <c r="K307" s="472"/>
      <c r="L307" s="476"/>
      <c r="M307" s="219"/>
      <c r="N307" s="220"/>
      <c r="O307" s="222"/>
      <c r="P307" s="172"/>
      <c r="Q307" s="172"/>
    </row>
    <row r="308" spans="1:17" x14ac:dyDescent="0.25">
      <c r="A308" s="606"/>
      <c r="B308" s="609"/>
      <c r="C308" s="612"/>
      <c r="D308" s="612"/>
      <c r="E308" s="594"/>
      <c r="F308" s="594"/>
      <c r="G308" s="597"/>
      <c r="H308" s="600"/>
      <c r="I308" s="603"/>
      <c r="J308" s="498"/>
      <c r="K308" s="472"/>
      <c r="L308" s="476"/>
      <c r="M308" s="219"/>
      <c r="N308" s="220"/>
      <c r="O308" s="222"/>
      <c r="P308" s="172"/>
      <c r="Q308" s="172"/>
    </row>
    <row r="309" spans="1:17" x14ac:dyDescent="0.25">
      <c r="A309" s="606"/>
      <c r="B309" s="609"/>
      <c r="C309" s="612"/>
      <c r="D309" s="612"/>
      <c r="E309" s="594"/>
      <c r="F309" s="594"/>
      <c r="G309" s="597"/>
      <c r="H309" s="600"/>
      <c r="I309" s="603"/>
      <c r="J309" s="498"/>
      <c r="K309" s="472"/>
      <c r="L309" s="476"/>
      <c r="M309" s="219"/>
      <c r="N309" s="220"/>
      <c r="O309" s="222"/>
      <c r="P309" s="172"/>
      <c r="Q309" s="172"/>
    </row>
    <row r="310" spans="1:17" ht="15.75" thickBot="1" x14ac:dyDescent="0.3">
      <c r="A310" s="607"/>
      <c r="B310" s="610"/>
      <c r="C310" s="613"/>
      <c r="D310" s="613"/>
      <c r="E310" s="595"/>
      <c r="F310" s="595"/>
      <c r="G310" s="598"/>
      <c r="H310" s="601"/>
      <c r="I310" s="604"/>
      <c r="J310" s="506"/>
      <c r="K310" s="472"/>
      <c r="L310" s="476"/>
      <c r="M310" s="219"/>
      <c r="N310" s="220"/>
      <c r="O310" s="222"/>
      <c r="P310" s="172"/>
      <c r="Q310" s="172"/>
    </row>
  </sheetData>
  <sheetProtection algorithmName="SHA-512" hashValue="fQ1FSH26WyDtc403EiRu7ibGQj1F9BTCTXXHY4knEShpygod3D+uuFG918Rd73rmr5/etf+eFycA0Vp6tAhC4A==" saltValue="JZFr44AS7wxa5mdvssWdag==" spinCount="100000" sheet="1" selectLockedCells="1"/>
  <protectedRanges>
    <protectedRange sqref="A1" name="Bereich2"/>
    <protectedRange sqref="B3:C10" name="Bereich2_1"/>
    <protectedRange sqref="A3:A10" name="Bereich2_1_1"/>
  </protectedRanges>
  <mergeCells count="126">
    <mergeCell ref="H144:H163"/>
    <mergeCell ref="I144:I163"/>
    <mergeCell ref="A144:A163"/>
    <mergeCell ref="B144:B163"/>
    <mergeCell ref="D144:D163"/>
    <mergeCell ref="E144:E163"/>
    <mergeCell ref="F144:F163"/>
    <mergeCell ref="G144:G163"/>
    <mergeCell ref="C144:C163"/>
    <mergeCell ref="H102:H121"/>
    <mergeCell ref="I102:I121"/>
    <mergeCell ref="A123:A142"/>
    <mergeCell ref="B123:B142"/>
    <mergeCell ref="D123:D142"/>
    <mergeCell ref="E123:E142"/>
    <mergeCell ref="F123:F142"/>
    <mergeCell ref="G123:G142"/>
    <mergeCell ref="H123:H142"/>
    <mergeCell ref="I123:I142"/>
    <mergeCell ref="A102:A121"/>
    <mergeCell ref="B102:B121"/>
    <mergeCell ref="D102:D121"/>
    <mergeCell ref="E102:E121"/>
    <mergeCell ref="F102:F121"/>
    <mergeCell ref="G102:G121"/>
    <mergeCell ref="A81:A100"/>
    <mergeCell ref="B81:B100"/>
    <mergeCell ref="D81:D100"/>
    <mergeCell ref="E81:E100"/>
    <mergeCell ref="F81:F100"/>
    <mergeCell ref="G81:G100"/>
    <mergeCell ref="H81:H100"/>
    <mergeCell ref="I81:I100"/>
    <mergeCell ref="A60:A79"/>
    <mergeCell ref="B60:B79"/>
    <mergeCell ref="D60:D79"/>
    <mergeCell ref="E60:E79"/>
    <mergeCell ref="F60:F79"/>
    <mergeCell ref="G60:G79"/>
    <mergeCell ref="I39:I58"/>
    <mergeCell ref="A18:A37"/>
    <mergeCell ref="B18:B37"/>
    <mergeCell ref="D18:D37"/>
    <mergeCell ref="E18:E37"/>
    <mergeCell ref="F18:F37"/>
    <mergeCell ref="G18:G37"/>
    <mergeCell ref="H60:H79"/>
    <mergeCell ref="I60:I79"/>
    <mergeCell ref="E165:E184"/>
    <mergeCell ref="F165:F184"/>
    <mergeCell ref="G165:G184"/>
    <mergeCell ref="H165:H184"/>
    <mergeCell ref="I165:I184"/>
    <mergeCell ref="C18:C37"/>
    <mergeCell ref="A165:A184"/>
    <mergeCell ref="B165:B184"/>
    <mergeCell ref="C165:C184"/>
    <mergeCell ref="D165:D184"/>
    <mergeCell ref="C123:C142"/>
    <mergeCell ref="C102:C121"/>
    <mergeCell ref="C81:C100"/>
    <mergeCell ref="C60:C79"/>
    <mergeCell ref="C39:C58"/>
    <mergeCell ref="H18:H37"/>
    <mergeCell ref="I18:I37"/>
    <mergeCell ref="A39:A58"/>
    <mergeCell ref="B39:B58"/>
    <mergeCell ref="D39:D58"/>
    <mergeCell ref="E39:E58"/>
    <mergeCell ref="F39:F58"/>
    <mergeCell ref="G39:G58"/>
    <mergeCell ref="H39:H58"/>
    <mergeCell ref="F186:F205"/>
    <mergeCell ref="G186:G205"/>
    <mergeCell ref="H186:H205"/>
    <mergeCell ref="I186:I205"/>
    <mergeCell ref="A207:A226"/>
    <mergeCell ref="B207:B226"/>
    <mergeCell ref="C207:C226"/>
    <mergeCell ref="D207:D226"/>
    <mergeCell ref="E207:E226"/>
    <mergeCell ref="F207:F226"/>
    <mergeCell ref="G207:G226"/>
    <mergeCell ref="H207:H226"/>
    <mergeCell ref="I207:I226"/>
    <mergeCell ref="A186:A205"/>
    <mergeCell ref="B186:B205"/>
    <mergeCell ref="C186:C205"/>
    <mergeCell ref="D186:D205"/>
    <mergeCell ref="E186:E205"/>
    <mergeCell ref="F228:F247"/>
    <mergeCell ref="G228:G247"/>
    <mergeCell ref="H228:H247"/>
    <mergeCell ref="I228:I247"/>
    <mergeCell ref="A249:A268"/>
    <mergeCell ref="B249:B268"/>
    <mergeCell ref="C249:C268"/>
    <mergeCell ref="D249:D268"/>
    <mergeCell ref="E249:E268"/>
    <mergeCell ref="F249:F268"/>
    <mergeCell ref="G249:G268"/>
    <mergeCell ref="H249:H268"/>
    <mergeCell ref="I249:I268"/>
    <mergeCell ref="A228:A247"/>
    <mergeCell ref="B228:B247"/>
    <mergeCell ref="C228:C247"/>
    <mergeCell ref="D228:D247"/>
    <mergeCell ref="E228:E247"/>
    <mergeCell ref="F270:F289"/>
    <mergeCell ref="G270:G289"/>
    <mergeCell ref="H270:H289"/>
    <mergeCell ref="I270:I289"/>
    <mergeCell ref="A291:A310"/>
    <mergeCell ref="B291:B310"/>
    <mergeCell ref="C291:C310"/>
    <mergeCell ref="D291:D310"/>
    <mergeCell ref="E291:E310"/>
    <mergeCell ref="F291:F310"/>
    <mergeCell ref="G291:G310"/>
    <mergeCell ref="H291:H310"/>
    <mergeCell ref="I291:I310"/>
    <mergeCell ref="A270:A289"/>
    <mergeCell ref="B270:B289"/>
    <mergeCell ref="C270:C289"/>
    <mergeCell ref="D270:D289"/>
    <mergeCell ref="E270:E289"/>
  </mergeCells>
  <conditionalFormatting sqref="K18:K37">
    <cfRule type="expression" dxfId="27" priority="42">
      <formula>L18&lt;&gt;0</formula>
    </cfRule>
  </conditionalFormatting>
  <conditionalFormatting sqref="K39:K58">
    <cfRule type="expression" dxfId="26" priority="37">
      <formula>L39&lt;&gt;0</formula>
    </cfRule>
  </conditionalFormatting>
  <conditionalFormatting sqref="K60:K79">
    <cfRule type="expression" dxfId="25" priority="35">
      <formula>L60&lt;&gt;0</formula>
    </cfRule>
  </conditionalFormatting>
  <conditionalFormatting sqref="K81:K100">
    <cfRule type="expression" dxfId="24" priority="32">
      <formula>L81&lt;&gt;0</formula>
    </cfRule>
  </conditionalFormatting>
  <conditionalFormatting sqref="K102:K121">
    <cfRule type="expression" dxfId="23" priority="30">
      <formula>L102&lt;&gt;0</formula>
    </cfRule>
  </conditionalFormatting>
  <conditionalFormatting sqref="K123:K142">
    <cfRule type="expression" dxfId="22" priority="28">
      <formula>L123&lt;&gt;0</formula>
    </cfRule>
  </conditionalFormatting>
  <conditionalFormatting sqref="K144:K163">
    <cfRule type="expression" dxfId="21" priority="26">
      <formula>L144&lt;&gt;0</formula>
    </cfRule>
  </conditionalFormatting>
  <conditionalFormatting sqref="K165:K184">
    <cfRule type="expression" dxfId="20" priority="24">
      <formula>L165&lt;&gt;0</formula>
    </cfRule>
  </conditionalFormatting>
  <conditionalFormatting sqref="K186:K205">
    <cfRule type="expression" dxfId="19" priority="22">
      <formula>L186&lt;&gt;0</formula>
    </cfRule>
  </conditionalFormatting>
  <conditionalFormatting sqref="K207:K226">
    <cfRule type="expression" dxfId="18" priority="20">
      <formula>L207&lt;&gt;0</formula>
    </cfRule>
  </conditionalFormatting>
  <conditionalFormatting sqref="K228:K247">
    <cfRule type="expression" dxfId="17" priority="18">
      <formula>L228&lt;&gt;0</formula>
    </cfRule>
  </conditionalFormatting>
  <conditionalFormatting sqref="K249:K268">
    <cfRule type="expression" dxfId="16" priority="6">
      <formula>L249&lt;&gt;0</formula>
    </cfRule>
  </conditionalFormatting>
  <conditionalFormatting sqref="K270:K289">
    <cfRule type="expression" dxfId="15" priority="4">
      <formula>L270&lt;&gt;0</formula>
    </cfRule>
  </conditionalFormatting>
  <conditionalFormatting sqref="K291:K310">
    <cfRule type="expression" dxfId="14" priority="2">
      <formula>L291&lt;&gt;0</formula>
    </cfRule>
  </conditionalFormatting>
  <conditionalFormatting sqref="L18:L37">
    <cfRule type="expression" dxfId="13" priority="43">
      <formula>K18&lt;&gt;0</formula>
    </cfRule>
  </conditionalFormatting>
  <conditionalFormatting sqref="L39:L58">
    <cfRule type="expression" dxfId="12" priority="40">
      <formula>K39&lt;&gt;0</formula>
    </cfRule>
  </conditionalFormatting>
  <conditionalFormatting sqref="L60:L79">
    <cfRule type="expression" dxfId="11" priority="34">
      <formula>K60&lt;&gt;0</formula>
    </cfRule>
  </conditionalFormatting>
  <conditionalFormatting sqref="L81:L100">
    <cfRule type="expression" dxfId="10" priority="17">
      <formula>K81&lt;&gt;0</formula>
    </cfRule>
  </conditionalFormatting>
  <conditionalFormatting sqref="L102:L121">
    <cfRule type="expression" dxfId="9" priority="16">
      <formula>K102&lt;&gt;0</formula>
    </cfRule>
  </conditionalFormatting>
  <conditionalFormatting sqref="L123:L142">
    <cfRule type="expression" dxfId="8" priority="15">
      <formula>K123&lt;&gt;0</formula>
    </cfRule>
  </conditionalFormatting>
  <conditionalFormatting sqref="L144:L163">
    <cfRule type="expression" dxfId="7" priority="14">
      <formula>K144&lt;&gt;0</formula>
    </cfRule>
  </conditionalFormatting>
  <conditionalFormatting sqref="L165:L184">
    <cfRule type="expression" dxfId="6" priority="13">
      <formula>K165&lt;&gt;0</formula>
    </cfRule>
  </conditionalFormatting>
  <conditionalFormatting sqref="L186:L205">
    <cfRule type="expression" dxfId="5" priority="12">
      <formula>K186&lt;&gt;0</formula>
    </cfRule>
  </conditionalFormatting>
  <conditionalFormatting sqref="L207:L226">
    <cfRule type="expression" dxfId="4" priority="11">
      <formula>K207&lt;&gt;0</formula>
    </cfRule>
  </conditionalFormatting>
  <conditionalFormatting sqref="L228:L247">
    <cfRule type="expression" dxfId="3" priority="10">
      <formula>K228&lt;&gt;0</formula>
    </cfRule>
  </conditionalFormatting>
  <conditionalFormatting sqref="L249:L268">
    <cfRule type="expression" dxfId="2" priority="9">
      <formula>K249&lt;&gt;0</formula>
    </cfRule>
  </conditionalFormatting>
  <conditionalFormatting sqref="L270:L289">
    <cfRule type="expression" dxfId="1" priority="8">
      <formula>K270&lt;&gt;0</formula>
    </cfRule>
  </conditionalFormatting>
  <conditionalFormatting sqref="L291:L310">
    <cfRule type="expression" dxfId="0" priority="1">
      <formula>K291&lt;&gt;0</formula>
    </cfRule>
  </conditionalFormatting>
  <dataValidations count="1">
    <dataValidation type="list" allowBlank="1" showInputMessage="1" showErrorMessage="1" sqref="C18:C37 C249:C268 C270:C289 C39:C58 C60:C79 C81:C100 C102:C121 C123:C142 C144:C163 C165:C184 C186:C205 C207:C226 C228:C247 C291:C310" xr:uid="{49FF9A86-3CC4-4555-8518-83897A1324DD}">
      <formula1>"1,2"</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BBA84E86-0E34-4618-B47D-91366351B013}">
          <x14:formula1>
            <xm:f>OFFSET('C:\Users\BK8-4\Desktop\[Erhebungsbogen Kapazitätsreserve_Sicherheitsbereitschaft.xlsx]Hilfstabelle Kapazitätsreserve'!#REF!,1,MATCH(B38,'C:\Users\BK8-4\Desktop\[Erhebungsbogen Kapazitätsreserve_Sicherheitsbereitschaft.xlsx]Hilfstabelle Kapazitätsreserve'!#REF!,0)-1,COUNTA(INDEX('C:\Users\BK8-4\Desktop\[Erhebungsbogen Kapazitätsreserve_Sicherheitsbereitschaft.xlsx]Hilfstabelle Kapazitätsreserve'!#REF!,,MATCH(B38,'C:\Users\BK8-4\Desktop\[Erhebungsbogen Kapazitätsreserve_Sicherheitsbereitschaft.xlsx]Hilfstabelle Kapazitätsreserve'!#REF!,0)))-1,1)</xm:f>
          </x14:formula1>
          <xm:sqref>D143 D38 D59 D80 D101 D122 D290 D185 D206 D227 D248 D269</xm:sqref>
        </x14:dataValidation>
        <x14:dataValidation type="list" allowBlank="1" showInputMessage="1" showErrorMessage="1" xr:uid="{25CACC2D-D0B7-44E9-9BB8-674814972D4C}">
          <x14:formula1>
            <xm:f>'C:\Users\BK8-4\Desktop\[Erhebungsbogen Kapazitätsreserve_Sicherheitsbereitschaft.xlsx]Hilfstabelle Kapazitätsreserve'!#REF!</xm:f>
          </x14:formula1>
          <xm:sqref>O38 O59 O80 O101 O122 O143 B122:C122 B101:C101 B38:C38 B59:C59 B80:C80 B143:C143 O185 O206 O227 O248 O269 O290 B269:C269 B248:C248 B185:C185 B206:C206 B227:C227 B290:C290</xm:sqref>
        </x14:dataValidation>
        <x14:dataValidation type="list" allowBlank="1" showInputMessage="1" showErrorMessage="1" xr:uid="{D93170F5-7621-4877-BB65-78D48ABC3C29}">
          <x14:formula1>
            <xm:f>OFFSET('+'!$B$127:$E$127,1,MATCH(B18,'+'!$B$127:$E$127,0)-1,COUNTA(INDEX('+'!$B$127:$E$131,,MATCH(B18,'+'!$B$127:$E$127,0)))-1,1)</xm:f>
          </x14:formula1>
          <xm:sqref>D18:D37 D123:D142 D270:D289 D39:D58 D60:D79 D81:D100 D102:D121 D144:D163 D165:D184 D186:D205 D207:D226 D228:D247 D249:D268 D291:D310</xm:sqref>
        </x14:dataValidation>
        <x14:dataValidation type="list" allowBlank="1" showInputMessage="1" showErrorMessage="1" xr:uid="{ACE2F88D-5C24-4B49-8C2A-D40EFC945A92}">
          <x14:formula1>
            <xm:f>'+'!$B$67:$B$71</xm:f>
          </x14:formula1>
          <xm:sqref>J228:J247 J18:J37 J39:J58 J60:J79 J81:J100 J102:J121 J123:J142 J144:J163 J165:J184 J186:J205 J207:J226 J270:J289 J249:J268 J291:J310</xm:sqref>
        </x14:dataValidation>
        <x14:dataValidation type="list" allowBlank="1" showInputMessage="1" showErrorMessage="1" xr:uid="{019AA67C-E5DA-476E-A96C-0F054C966D50}">
          <x14:formula1>
            <xm:f>'+'!$B$79:$B$88</xm:f>
          </x14:formula1>
          <xm:sqref>O18:O37 O39:O58 O60:O79 O81:O100 O102:O121 O123:O142 O144:O163 O165:O184 O186:O205 O207:O226 O228:O247 O249:O268 O270:O289 O291:O310</xm:sqref>
        </x14:dataValidation>
        <x14:dataValidation type="list" allowBlank="1" showInputMessage="1" showErrorMessage="1" xr:uid="{1985F258-00A0-4838-94B9-9D03B6EC25B5}">
          <x14:formula1>
            <xm:f>'+'!$B$89:$B$91</xm:f>
          </x14:formula1>
          <xm:sqref>P18:P37 P39:P58 P60:P79 P81:P100 P102:P121 P123:P142 P144:P163 P165:P184 P186:P205 P207:P226 P228:P247 P249:P268 P270:P289 P291:P310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0">
    <tabColor theme="7" tint="0.79998168889431442"/>
  </sheetPr>
  <dimension ref="A1:C26"/>
  <sheetViews>
    <sheetView workbookViewId="0">
      <pane ySplit="1" topLeftCell="A2" activePane="bottomLeft" state="frozen"/>
      <selection activeCell="A75" sqref="A75:G75"/>
      <selection pane="bottomLeft" activeCell="A12" sqref="A12:C26"/>
    </sheetView>
  </sheetViews>
  <sheetFormatPr baseColWidth="10" defaultColWidth="11.42578125" defaultRowHeight="15" x14ac:dyDescent="0.25"/>
  <cols>
    <col min="1" max="1" width="93.28515625" style="1" customWidth="1"/>
    <col min="2" max="2" width="28.7109375" style="1" customWidth="1"/>
    <col min="3" max="3" width="34" style="1" customWidth="1"/>
    <col min="4" max="4" width="23.5703125" style="1" customWidth="1"/>
    <col min="5" max="5" width="23" style="1" customWidth="1"/>
    <col min="6" max="6" width="22.7109375" style="1" customWidth="1"/>
    <col min="7" max="16384" width="11.42578125" style="1"/>
  </cols>
  <sheetData>
    <row r="1" spans="1:3" ht="23.25" x14ac:dyDescent="0.35">
      <c r="A1" s="349" t="s">
        <v>231</v>
      </c>
    </row>
    <row r="2" spans="1:3" ht="15.75" thickBot="1" x14ac:dyDescent="0.3"/>
    <row r="3" spans="1:3" ht="15.75" thickBot="1" x14ac:dyDescent="0.3">
      <c r="A3" s="402"/>
      <c r="B3" s="403" t="s">
        <v>221</v>
      </c>
      <c r="C3" s="404" t="s">
        <v>2</v>
      </c>
    </row>
    <row r="4" spans="1:3" ht="19.5" thickTop="1" x14ac:dyDescent="0.3">
      <c r="A4" s="405" t="s">
        <v>364</v>
      </c>
      <c r="B4" s="434">
        <f>SUM(B5:B9)</f>
        <v>0</v>
      </c>
      <c r="C4" s="406"/>
    </row>
    <row r="5" spans="1:3" x14ac:dyDescent="0.25">
      <c r="A5" s="407" t="s">
        <v>362</v>
      </c>
      <c r="B5" s="487">
        <v>0</v>
      </c>
      <c r="C5" s="544"/>
    </row>
    <row r="6" spans="1:3" x14ac:dyDescent="0.25">
      <c r="A6" s="407" t="s">
        <v>361</v>
      </c>
      <c r="B6" s="487">
        <v>0</v>
      </c>
      <c r="C6" s="101"/>
    </row>
    <row r="7" spans="1:3" x14ac:dyDescent="0.25">
      <c r="A7" s="407" t="s">
        <v>360</v>
      </c>
      <c r="B7" s="487">
        <v>0</v>
      </c>
      <c r="C7" s="101"/>
    </row>
    <row r="8" spans="1:3" x14ac:dyDescent="0.25">
      <c r="A8" s="547"/>
      <c r="B8" s="497"/>
      <c r="C8" s="101"/>
    </row>
    <row r="9" spans="1:3" ht="15.75" thickBot="1" x14ac:dyDescent="0.3">
      <c r="A9" s="548"/>
      <c r="B9" s="491"/>
      <c r="C9" s="104"/>
    </row>
    <row r="11" spans="1:3" x14ac:dyDescent="0.25">
      <c r="A11" s="328" t="s">
        <v>139</v>
      </c>
      <c r="B11" s="326"/>
      <c r="C11" s="326"/>
    </row>
    <row r="12" spans="1:3" x14ac:dyDescent="0.25">
      <c r="A12" s="631"/>
      <c r="B12" s="632"/>
      <c r="C12" s="633"/>
    </row>
    <row r="13" spans="1:3" x14ac:dyDescent="0.25">
      <c r="A13" s="634"/>
      <c r="B13" s="635"/>
      <c r="C13" s="636"/>
    </row>
    <row r="14" spans="1:3" x14ac:dyDescent="0.25">
      <c r="A14" s="634"/>
      <c r="B14" s="635"/>
      <c r="C14" s="636"/>
    </row>
    <row r="15" spans="1:3" x14ac:dyDescent="0.25">
      <c r="A15" s="634"/>
      <c r="B15" s="635"/>
      <c r="C15" s="636"/>
    </row>
    <row r="16" spans="1:3" x14ac:dyDescent="0.25">
      <c r="A16" s="634"/>
      <c r="B16" s="635"/>
      <c r="C16" s="636"/>
    </row>
    <row r="17" spans="1:3" x14ac:dyDescent="0.25">
      <c r="A17" s="634"/>
      <c r="B17" s="635"/>
      <c r="C17" s="636"/>
    </row>
    <row r="18" spans="1:3" x14ac:dyDescent="0.25">
      <c r="A18" s="634"/>
      <c r="B18" s="635"/>
      <c r="C18" s="636"/>
    </row>
    <row r="19" spans="1:3" x14ac:dyDescent="0.25">
      <c r="A19" s="634"/>
      <c r="B19" s="635"/>
      <c r="C19" s="636"/>
    </row>
    <row r="20" spans="1:3" x14ac:dyDescent="0.25">
      <c r="A20" s="634"/>
      <c r="B20" s="635"/>
      <c r="C20" s="636"/>
    </row>
    <row r="21" spans="1:3" x14ac:dyDescent="0.25">
      <c r="A21" s="634"/>
      <c r="B21" s="635"/>
      <c r="C21" s="636"/>
    </row>
    <row r="22" spans="1:3" x14ac:dyDescent="0.25">
      <c r="A22" s="634"/>
      <c r="B22" s="635"/>
      <c r="C22" s="636"/>
    </row>
    <row r="23" spans="1:3" x14ac:dyDescent="0.25">
      <c r="A23" s="634"/>
      <c r="B23" s="635"/>
      <c r="C23" s="636"/>
    </row>
    <row r="24" spans="1:3" x14ac:dyDescent="0.25">
      <c r="A24" s="634"/>
      <c r="B24" s="635"/>
      <c r="C24" s="636"/>
    </row>
    <row r="25" spans="1:3" x14ac:dyDescent="0.25">
      <c r="A25" s="634"/>
      <c r="B25" s="635"/>
      <c r="C25" s="636"/>
    </row>
    <row r="26" spans="1:3" x14ac:dyDescent="0.25">
      <c r="A26" s="637"/>
      <c r="B26" s="638"/>
      <c r="C26" s="639"/>
    </row>
  </sheetData>
  <sheetProtection algorithmName="SHA-512" hashValue="eh81EdQXtaEsWmVB2fPL5sulsU+ksD+Jca1/JbyvLSLZvfi4UTs/FUqrItdG178e+6gJ0ZT9FqBf6TZ1I8bUxg==" saltValue="fimS5fTzepVhsPatmlNyVQ==" spinCount="100000" sheet="1" selectLockedCells="1"/>
  <protectedRanges>
    <protectedRange sqref="A1" name="Bereich2_1"/>
    <protectedRange sqref="B3:C9" name="Bereich2_1_1"/>
    <protectedRange sqref="A3:A9" name="Bereich2_1_1_1"/>
  </protectedRanges>
  <mergeCells count="1">
    <mergeCell ref="A12:C26"/>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B3BE9-3DFC-448A-B252-C5786FA9098F}">
  <sheetPr codeName="Tabelle7">
    <tabColor theme="7" tint="0.79998168889431442"/>
  </sheetPr>
  <dimension ref="A1:I37"/>
  <sheetViews>
    <sheetView topLeftCell="B1" workbookViewId="0">
      <pane ySplit="1" topLeftCell="A2" activePane="bottomLeft" state="frozen"/>
      <selection activeCell="A75" sqref="A75:G75"/>
      <selection pane="bottomLeft" activeCell="H31" sqref="H31"/>
    </sheetView>
  </sheetViews>
  <sheetFormatPr baseColWidth="10" defaultColWidth="11.42578125" defaultRowHeight="15" x14ac:dyDescent="0.25"/>
  <cols>
    <col min="1" max="1" width="89.5703125" style="1" customWidth="1"/>
    <col min="2" max="2" width="28.7109375" style="1" customWidth="1"/>
    <col min="3" max="3" width="34" style="1" customWidth="1"/>
    <col min="4" max="5" width="23.5703125" style="1" customWidth="1"/>
    <col min="6" max="6" width="23" style="1" customWidth="1"/>
    <col min="7" max="7" width="22.7109375" style="1" customWidth="1"/>
    <col min="8" max="8" width="24" style="1" customWidth="1"/>
    <col min="9" max="16384" width="11.42578125" style="1"/>
  </cols>
  <sheetData>
    <row r="1" spans="1:3" ht="23.25" x14ac:dyDescent="0.35">
      <c r="A1" s="349" t="s">
        <v>324</v>
      </c>
    </row>
    <row r="2" spans="1:3" ht="15.75" thickBot="1" x14ac:dyDescent="0.3"/>
    <row r="3" spans="1:3" ht="15.75" thickBot="1" x14ac:dyDescent="0.3">
      <c r="A3" s="402"/>
      <c r="B3" s="403" t="s">
        <v>223</v>
      </c>
      <c r="C3" s="404" t="s">
        <v>2</v>
      </c>
    </row>
    <row r="4" spans="1:3" ht="19.5" thickTop="1" x14ac:dyDescent="0.3">
      <c r="A4" s="405" t="s">
        <v>363</v>
      </c>
      <c r="B4" s="434">
        <f>SUM(B5:B9)</f>
        <v>0</v>
      </c>
      <c r="C4" s="544"/>
    </row>
    <row r="5" spans="1:3" x14ac:dyDescent="0.25">
      <c r="A5" s="407" t="s">
        <v>362</v>
      </c>
      <c r="B5" s="415">
        <f>SUM(E30:E37)</f>
        <v>0</v>
      </c>
      <c r="C5" s="544"/>
    </row>
    <row r="6" spans="1:3" x14ac:dyDescent="0.25">
      <c r="A6" s="407" t="s">
        <v>361</v>
      </c>
      <c r="B6" s="415">
        <f>SUM(F30:F37)</f>
        <v>0</v>
      </c>
      <c r="C6" s="101"/>
    </row>
    <row r="7" spans="1:3" x14ac:dyDescent="0.25">
      <c r="A7" s="407" t="s">
        <v>360</v>
      </c>
      <c r="B7" s="415">
        <f>SUM(H30:H37)</f>
        <v>0</v>
      </c>
      <c r="C7" s="101"/>
    </row>
    <row r="8" spans="1:3" x14ac:dyDescent="0.25">
      <c r="A8" s="547"/>
      <c r="B8" s="545"/>
      <c r="C8" s="101"/>
    </row>
    <row r="9" spans="1:3" ht="15.75" thickBot="1" x14ac:dyDescent="0.3">
      <c r="A9" s="548"/>
      <c r="B9" s="546"/>
      <c r="C9" s="104"/>
    </row>
    <row r="11" spans="1:3" x14ac:dyDescent="0.25">
      <c r="A11" s="328" t="s">
        <v>139</v>
      </c>
      <c r="B11" s="326"/>
      <c r="C11" s="326"/>
    </row>
    <row r="12" spans="1:3" x14ac:dyDescent="0.25">
      <c r="A12" s="631"/>
      <c r="B12" s="632"/>
      <c r="C12" s="633"/>
    </row>
    <row r="13" spans="1:3" x14ac:dyDescent="0.25">
      <c r="A13" s="634"/>
      <c r="B13" s="635"/>
      <c r="C13" s="636"/>
    </row>
    <row r="14" spans="1:3" x14ac:dyDescent="0.25">
      <c r="A14" s="634"/>
      <c r="B14" s="635"/>
      <c r="C14" s="636"/>
    </row>
    <row r="15" spans="1:3" x14ac:dyDescent="0.25">
      <c r="A15" s="634"/>
      <c r="B15" s="635"/>
      <c r="C15" s="636"/>
    </row>
    <row r="16" spans="1:3" x14ac:dyDescent="0.25">
      <c r="A16" s="634"/>
      <c r="B16" s="635"/>
      <c r="C16" s="636"/>
    </row>
    <row r="17" spans="1:9" x14ac:dyDescent="0.25">
      <c r="A17" s="634"/>
      <c r="B17" s="635"/>
      <c r="C17" s="636"/>
    </row>
    <row r="18" spans="1:9" x14ac:dyDescent="0.25">
      <c r="A18" s="634"/>
      <c r="B18" s="635"/>
      <c r="C18" s="636"/>
    </row>
    <row r="19" spans="1:9" x14ac:dyDescent="0.25">
      <c r="A19" s="634"/>
      <c r="B19" s="635"/>
      <c r="C19" s="636"/>
    </row>
    <row r="20" spans="1:9" x14ac:dyDescent="0.25">
      <c r="A20" s="634"/>
      <c r="B20" s="635"/>
      <c r="C20" s="636"/>
    </row>
    <row r="21" spans="1:9" x14ac:dyDescent="0.25">
      <c r="A21" s="634"/>
      <c r="B21" s="635"/>
      <c r="C21" s="636"/>
    </row>
    <row r="22" spans="1:9" x14ac:dyDescent="0.25">
      <c r="A22" s="634"/>
      <c r="B22" s="635"/>
      <c r="C22" s="636"/>
    </row>
    <row r="23" spans="1:9" x14ac:dyDescent="0.25">
      <c r="A23" s="634"/>
      <c r="B23" s="635"/>
      <c r="C23" s="636"/>
    </row>
    <row r="24" spans="1:9" x14ac:dyDescent="0.25">
      <c r="A24" s="634"/>
      <c r="B24" s="635"/>
      <c r="C24" s="636"/>
    </row>
    <row r="25" spans="1:9" x14ac:dyDescent="0.25">
      <c r="A25" s="634"/>
      <c r="B25" s="635"/>
      <c r="C25" s="636"/>
    </row>
    <row r="26" spans="1:9" x14ac:dyDescent="0.25">
      <c r="A26" s="637"/>
      <c r="B26" s="638"/>
      <c r="C26" s="639"/>
    </row>
    <row r="29" spans="1:9" ht="25.5" x14ac:dyDescent="0.25">
      <c r="A29" s="227" t="s">
        <v>92</v>
      </c>
      <c r="B29" s="229" t="s">
        <v>91</v>
      </c>
      <c r="C29" s="228" t="s">
        <v>123</v>
      </c>
      <c r="D29" s="227" t="s">
        <v>212</v>
      </c>
      <c r="E29" s="227" t="s">
        <v>388</v>
      </c>
      <c r="F29" s="228" t="s">
        <v>389</v>
      </c>
      <c r="G29" s="228" t="s">
        <v>179</v>
      </c>
      <c r="H29" s="236" t="s">
        <v>390</v>
      </c>
      <c r="I29" s="228" t="s">
        <v>2</v>
      </c>
    </row>
    <row r="30" spans="1:9" x14ac:dyDescent="0.25">
      <c r="A30" s="243" t="s">
        <v>87</v>
      </c>
      <c r="B30" s="416" t="str">
        <f>Kostenübersicht!C2</f>
        <v>Amprion GmbH</v>
      </c>
      <c r="C30" s="215" t="s">
        <v>119</v>
      </c>
      <c r="D30" s="553" t="s">
        <v>183</v>
      </c>
      <c r="E30" s="225">
        <v>0</v>
      </c>
      <c r="F30" s="225">
        <v>0</v>
      </c>
      <c r="G30" s="225"/>
      <c r="H30" s="225">
        <v>0</v>
      </c>
      <c r="I30" s="225"/>
    </row>
    <row r="31" spans="1:9" x14ac:dyDescent="0.25">
      <c r="A31" s="243" t="s">
        <v>86</v>
      </c>
      <c r="B31" s="416" t="str">
        <f>B30</f>
        <v>Amprion GmbH</v>
      </c>
      <c r="C31" s="215"/>
      <c r="D31" s="553"/>
      <c r="E31" s="225"/>
      <c r="F31" s="225"/>
      <c r="G31" s="225"/>
      <c r="H31" s="225"/>
      <c r="I31" s="225"/>
    </row>
    <row r="32" spans="1:9" x14ac:dyDescent="0.25">
      <c r="A32" s="243" t="s">
        <v>85</v>
      </c>
      <c r="B32" s="416" t="str">
        <f t="shared" ref="B32:B37" si="0">B31</f>
        <v>Amprion GmbH</v>
      </c>
      <c r="C32" s="215"/>
      <c r="D32" s="553" t="s">
        <v>183</v>
      </c>
      <c r="E32" s="225"/>
      <c r="F32" s="225"/>
      <c r="G32" s="225"/>
      <c r="H32" s="225"/>
      <c r="I32" s="225"/>
    </row>
    <row r="33" spans="1:9" x14ac:dyDescent="0.25">
      <c r="A33" s="243" t="s">
        <v>84</v>
      </c>
      <c r="B33" s="416" t="str">
        <f t="shared" si="0"/>
        <v>Amprion GmbH</v>
      </c>
      <c r="C33" s="215"/>
      <c r="D33" s="553" t="s">
        <v>183</v>
      </c>
      <c r="E33" s="225"/>
      <c r="F33" s="225"/>
      <c r="G33" s="225"/>
      <c r="H33" s="225"/>
      <c r="I33" s="225"/>
    </row>
    <row r="34" spans="1:9" x14ac:dyDescent="0.25">
      <c r="A34" s="243" t="s">
        <v>83</v>
      </c>
      <c r="B34" s="416" t="str">
        <f t="shared" si="0"/>
        <v>Amprion GmbH</v>
      </c>
      <c r="C34" s="215"/>
      <c r="D34" s="553" t="s">
        <v>183</v>
      </c>
      <c r="E34" s="225"/>
      <c r="F34" s="225"/>
      <c r="G34" s="225"/>
      <c r="H34" s="225"/>
      <c r="I34" s="225"/>
    </row>
    <row r="35" spans="1:9" x14ac:dyDescent="0.25">
      <c r="A35" s="243" t="s">
        <v>82</v>
      </c>
      <c r="B35" s="416" t="str">
        <f t="shared" si="0"/>
        <v>Amprion GmbH</v>
      </c>
      <c r="C35" s="215"/>
      <c r="D35" s="553" t="s">
        <v>183</v>
      </c>
      <c r="E35" s="225"/>
      <c r="F35" s="225"/>
      <c r="G35" s="225"/>
      <c r="H35" s="225"/>
      <c r="I35" s="225"/>
    </row>
    <row r="36" spans="1:9" x14ac:dyDescent="0.25">
      <c r="A36" s="243" t="s">
        <v>81</v>
      </c>
      <c r="B36" s="416" t="str">
        <f t="shared" si="0"/>
        <v>Amprion GmbH</v>
      </c>
      <c r="C36" s="215"/>
      <c r="D36" s="553" t="s">
        <v>183</v>
      </c>
      <c r="E36" s="225"/>
      <c r="F36" s="225"/>
      <c r="G36" s="225"/>
      <c r="H36" s="225"/>
      <c r="I36" s="225"/>
    </row>
    <row r="37" spans="1:9" x14ac:dyDescent="0.25">
      <c r="A37" s="243" t="s">
        <v>97</v>
      </c>
      <c r="B37" s="416" t="str">
        <f t="shared" si="0"/>
        <v>Amprion GmbH</v>
      </c>
      <c r="C37" s="215"/>
      <c r="D37" s="553" t="s">
        <v>183</v>
      </c>
      <c r="E37" s="225"/>
      <c r="F37" s="225"/>
      <c r="G37" s="225"/>
      <c r="H37" s="225"/>
      <c r="I37" s="225"/>
    </row>
  </sheetData>
  <sheetProtection algorithmName="SHA-512" hashValue="fS77dqgxHY4nr2Z3k5iP+Ib8tuMMf08+wUZIMSVkqHap8cvxSNkcvc//CsVgzZUXoBC3zOVQSf/bIzMgUxFnrQ==" saltValue="t1iSIDOc5fdT4oMwSUR37w==" spinCount="100000" sheet="1" selectLockedCells="1"/>
  <protectedRanges>
    <protectedRange sqref="A1" name="Bereich2_1"/>
    <protectedRange sqref="B3:C9" name="Bereich2_1_1"/>
    <protectedRange sqref="A3:A9" name="Bereich2_1_1_1"/>
  </protectedRanges>
  <mergeCells count="1">
    <mergeCell ref="A12:C26"/>
  </mergeCells>
  <phoneticPr fontId="45" type="noConversion"/>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1926404-9B51-41A2-8818-C97B1CD010BD}">
          <x14:formula1>
            <xm:f>OFFSET('+'!$B$118:$E$118,1,MATCH(B30,'+'!$B$118:$E$118,0)-1,COUNTA(INDEX('+'!$B$118:$E$123,,MATCH(B30,'+'!$B$118:$E$118,0)))-1,1)</xm:f>
          </x14:formula1>
          <xm:sqref>C30:C37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tabColor theme="8" tint="0.79998168889431442"/>
  </sheetPr>
  <dimension ref="A1:L51"/>
  <sheetViews>
    <sheetView zoomScaleNormal="100" workbookViewId="0">
      <pane ySplit="1" topLeftCell="A2" activePane="bottomLeft" state="frozen"/>
      <selection activeCell="A75" sqref="A75:G75"/>
      <selection pane="bottomLeft" activeCell="E11" sqref="E11:E30"/>
    </sheetView>
  </sheetViews>
  <sheetFormatPr baseColWidth="10" defaultColWidth="11.42578125" defaultRowHeight="15" x14ac:dyDescent="0.25"/>
  <cols>
    <col min="1" max="1" width="69.28515625" style="1" customWidth="1"/>
    <col min="2" max="2" width="41.5703125" style="1" customWidth="1"/>
    <col min="3" max="3" width="30.140625" style="1" customWidth="1"/>
    <col min="4" max="5" width="41.140625" style="329" customWidth="1"/>
    <col min="6" max="6" width="41.140625" style="1" customWidth="1"/>
    <col min="7" max="7" width="30" style="1" bestFit="1" customWidth="1"/>
    <col min="8" max="8" width="29.5703125" style="1" bestFit="1" customWidth="1"/>
    <col min="9" max="9" width="29.5703125" style="288" customWidth="1"/>
    <col min="10" max="10" width="29.5703125" style="1" customWidth="1"/>
    <col min="11" max="11" width="26.28515625" style="1" customWidth="1"/>
    <col min="12" max="12" width="23" style="1" customWidth="1"/>
    <col min="13" max="16384" width="11.42578125" style="1"/>
  </cols>
  <sheetData>
    <row r="1" spans="1:12" ht="23.25" x14ac:dyDescent="0.35">
      <c r="A1" s="286" t="s">
        <v>226</v>
      </c>
      <c r="C1" s="286"/>
      <c r="K1" s="292"/>
    </row>
    <row r="2" spans="1:12" ht="15" customHeight="1" x14ac:dyDescent="0.35">
      <c r="A2" s="286"/>
      <c r="B2" s="433"/>
      <c r="C2" s="464"/>
      <c r="K2" s="292"/>
    </row>
    <row r="3" spans="1:12" ht="15" customHeight="1" x14ac:dyDescent="0.25">
      <c r="A3" s="46"/>
      <c r="B3" s="463" t="s">
        <v>221</v>
      </c>
      <c r="C3" s="507" t="s">
        <v>2</v>
      </c>
      <c r="K3" s="292"/>
    </row>
    <row r="4" spans="1:12" ht="19.5" customHeight="1" x14ac:dyDescent="0.3">
      <c r="A4" s="427" t="s">
        <v>349</v>
      </c>
      <c r="B4" s="466">
        <f>B5+B6</f>
        <v>0</v>
      </c>
      <c r="C4" s="507"/>
      <c r="K4" s="292"/>
    </row>
    <row r="5" spans="1:12" ht="15" customHeight="1" x14ac:dyDescent="0.35">
      <c r="A5" s="465" t="s">
        <v>193</v>
      </c>
      <c r="B5" s="436">
        <f>SUM(F11:F51)</f>
        <v>0</v>
      </c>
      <c r="C5" s="508"/>
      <c r="K5" s="292"/>
    </row>
    <row r="6" spans="1:12" ht="15" customHeight="1" x14ac:dyDescent="0.35">
      <c r="A6" s="465" t="s">
        <v>182</v>
      </c>
      <c r="B6" s="436">
        <f>B7+B8</f>
        <v>0</v>
      </c>
      <c r="C6" s="508"/>
      <c r="K6" s="292"/>
    </row>
    <row r="7" spans="1:12" ht="15" customHeight="1" x14ac:dyDescent="0.35">
      <c r="A7" s="465" t="s">
        <v>348</v>
      </c>
      <c r="B7" s="436">
        <f>SUM(G11:G51)</f>
        <v>0</v>
      </c>
      <c r="C7" s="508"/>
      <c r="K7" s="292"/>
    </row>
    <row r="8" spans="1:12" ht="15" customHeight="1" x14ac:dyDescent="0.35">
      <c r="A8" s="465" t="s">
        <v>165</v>
      </c>
      <c r="B8" s="436">
        <f>SUM(I11:I51)</f>
        <v>0</v>
      </c>
      <c r="C8" s="508"/>
      <c r="K8" s="292"/>
    </row>
    <row r="9" spans="1:12" x14ac:dyDescent="0.25">
      <c r="A9" s="323"/>
      <c r="B9" s="324"/>
      <c r="C9" s="324"/>
      <c r="K9" s="292"/>
    </row>
    <row r="10" spans="1:12" ht="38.25" x14ac:dyDescent="0.25">
      <c r="A10" s="227" t="s">
        <v>92</v>
      </c>
      <c r="B10" s="228" t="s">
        <v>178</v>
      </c>
      <c r="C10" s="241" t="s">
        <v>198</v>
      </c>
      <c r="D10" s="233" t="s">
        <v>184</v>
      </c>
      <c r="E10" s="233" t="s">
        <v>194</v>
      </c>
      <c r="F10" s="240" t="s">
        <v>196</v>
      </c>
      <c r="G10" s="234" t="s">
        <v>195</v>
      </c>
      <c r="H10" s="228" t="s">
        <v>187</v>
      </c>
      <c r="I10" s="417" t="s">
        <v>165</v>
      </c>
      <c r="J10" s="228" t="s">
        <v>187</v>
      </c>
      <c r="K10" s="254" t="s">
        <v>2</v>
      </c>
      <c r="L10" s="239" t="s">
        <v>197</v>
      </c>
    </row>
    <row r="11" spans="1:12" x14ac:dyDescent="0.25">
      <c r="A11" s="605" t="s">
        <v>87</v>
      </c>
      <c r="B11" s="608" t="str">
        <f>Kostenübersicht!C2</f>
        <v>Amprion GmbH</v>
      </c>
      <c r="C11" s="652" t="s">
        <v>200</v>
      </c>
      <c r="D11" s="646">
        <v>0</v>
      </c>
      <c r="E11" s="655">
        <v>0</v>
      </c>
      <c r="F11" s="640">
        <f>D11*E11</f>
        <v>0</v>
      </c>
      <c r="G11" s="218">
        <v>0</v>
      </c>
      <c r="H11" s="172"/>
      <c r="I11" s="218">
        <v>0</v>
      </c>
      <c r="J11" s="224"/>
      <c r="K11" s="102"/>
      <c r="L11" s="640">
        <f>F11+(SUM(G11:G30)+(SUM(I11:I30)))</f>
        <v>0</v>
      </c>
    </row>
    <row r="12" spans="1:12" x14ac:dyDescent="0.25">
      <c r="A12" s="606"/>
      <c r="B12" s="609"/>
      <c r="C12" s="653"/>
      <c r="D12" s="647"/>
      <c r="E12" s="656"/>
      <c r="F12" s="641"/>
      <c r="G12" s="218"/>
      <c r="H12" s="172"/>
      <c r="I12" s="218"/>
      <c r="J12" s="224"/>
      <c r="K12" s="102"/>
      <c r="L12" s="641"/>
    </row>
    <row r="13" spans="1:12" x14ac:dyDescent="0.25">
      <c r="A13" s="606"/>
      <c r="B13" s="609"/>
      <c r="C13" s="653"/>
      <c r="D13" s="647"/>
      <c r="E13" s="656"/>
      <c r="F13" s="641"/>
      <c r="G13" s="218"/>
      <c r="H13" s="172"/>
      <c r="I13" s="218"/>
      <c r="J13" s="224"/>
      <c r="K13" s="102"/>
      <c r="L13" s="641"/>
    </row>
    <row r="14" spans="1:12" x14ac:dyDescent="0.25">
      <c r="A14" s="606"/>
      <c r="B14" s="609"/>
      <c r="C14" s="653"/>
      <c r="D14" s="647"/>
      <c r="E14" s="656"/>
      <c r="F14" s="641"/>
      <c r="G14" s="218"/>
      <c r="H14" s="172"/>
      <c r="I14" s="218"/>
      <c r="J14" s="224"/>
      <c r="K14" s="102"/>
      <c r="L14" s="641"/>
    </row>
    <row r="15" spans="1:12" x14ac:dyDescent="0.25">
      <c r="A15" s="606"/>
      <c r="B15" s="609"/>
      <c r="C15" s="653"/>
      <c r="D15" s="647"/>
      <c r="E15" s="656"/>
      <c r="F15" s="641"/>
      <c r="G15" s="218"/>
      <c r="H15" s="172"/>
      <c r="I15" s="218"/>
      <c r="J15" s="224"/>
      <c r="K15" s="102"/>
      <c r="L15" s="641"/>
    </row>
    <row r="16" spans="1:12" x14ac:dyDescent="0.25">
      <c r="A16" s="606"/>
      <c r="B16" s="609"/>
      <c r="C16" s="653"/>
      <c r="D16" s="647"/>
      <c r="E16" s="656"/>
      <c r="F16" s="641"/>
      <c r="G16" s="218"/>
      <c r="H16" s="172"/>
      <c r="I16" s="218"/>
      <c r="J16" s="224"/>
      <c r="K16" s="102"/>
      <c r="L16" s="641"/>
    </row>
    <row r="17" spans="1:12" x14ac:dyDescent="0.25">
      <c r="A17" s="606"/>
      <c r="B17" s="609"/>
      <c r="C17" s="653"/>
      <c r="D17" s="647"/>
      <c r="E17" s="656"/>
      <c r="F17" s="641"/>
      <c r="G17" s="218"/>
      <c r="H17" s="172"/>
      <c r="I17" s="218"/>
      <c r="J17" s="224"/>
      <c r="K17" s="102"/>
      <c r="L17" s="641"/>
    </row>
    <row r="18" spans="1:12" x14ac:dyDescent="0.25">
      <c r="A18" s="606"/>
      <c r="B18" s="609"/>
      <c r="C18" s="653"/>
      <c r="D18" s="647"/>
      <c r="E18" s="656"/>
      <c r="F18" s="641"/>
      <c r="G18" s="218"/>
      <c r="H18" s="172"/>
      <c r="I18" s="218"/>
      <c r="J18" s="224"/>
      <c r="K18" s="102"/>
      <c r="L18" s="641"/>
    </row>
    <row r="19" spans="1:12" x14ac:dyDescent="0.25">
      <c r="A19" s="606"/>
      <c r="B19" s="609"/>
      <c r="C19" s="653"/>
      <c r="D19" s="647"/>
      <c r="E19" s="656"/>
      <c r="F19" s="641"/>
      <c r="G19" s="218"/>
      <c r="H19" s="172"/>
      <c r="I19" s="218"/>
      <c r="J19" s="224"/>
      <c r="K19" s="102"/>
      <c r="L19" s="641"/>
    </row>
    <row r="20" spans="1:12" x14ac:dyDescent="0.25">
      <c r="A20" s="606"/>
      <c r="B20" s="609"/>
      <c r="C20" s="653"/>
      <c r="D20" s="647"/>
      <c r="E20" s="656"/>
      <c r="F20" s="641"/>
      <c r="G20" s="218"/>
      <c r="H20" s="172"/>
      <c r="I20" s="218"/>
      <c r="J20" s="224"/>
      <c r="K20" s="102"/>
      <c r="L20" s="641"/>
    </row>
    <row r="21" spans="1:12" x14ac:dyDescent="0.25">
      <c r="A21" s="606"/>
      <c r="B21" s="609"/>
      <c r="C21" s="653"/>
      <c r="D21" s="647"/>
      <c r="E21" s="656"/>
      <c r="F21" s="641"/>
      <c r="G21" s="218"/>
      <c r="H21" s="172"/>
      <c r="I21" s="218"/>
      <c r="J21" s="224"/>
      <c r="K21" s="102"/>
      <c r="L21" s="641"/>
    </row>
    <row r="22" spans="1:12" x14ac:dyDescent="0.25">
      <c r="A22" s="606"/>
      <c r="B22" s="609"/>
      <c r="C22" s="653"/>
      <c r="D22" s="647"/>
      <c r="E22" s="656"/>
      <c r="F22" s="641"/>
      <c r="G22" s="218"/>
      <c r="H22" s="172"/>
      <c r="I22" s="218"/>
      <c r="J22" s="224"/>
      <c r="K22" s="102"/>
      <c r="L22" s="641"/>
    </row>
    <row r="23" spans="1:12" x14ac:dyDescent="0.25">
      <c r="A23" s="606"/>
      <c r="B23" s="609"/>
      <c r="C23" s="653"/>
      <c r="D23" s="647"/>
      <c r="E23" s="656"/>
      <c r="F23" s="641"/>
      <c r="G23" s="218"/>
      <c r="H23" s="172"/>
      <c r="I23" s="218"/>
      <c r="J23" s="224"/>
      <c r="K23" s="102"/>
      <c r="L23" s="641"/>
    </row>
    <row r="24" spans="1:12" x14ac:dyDescent="0.25">
      <c r="A24" s="606"/>
      <c r="B24" s="609"/>
      <c r="C24" s="653"/>
      <c r="D24" s="647"/>
      <c r="E24" s="656"/>
      <c r="F24" s="641"/>
      <c r="G24" s="218"/>
      <c r="H24" s="172"/>
      <c r="I24" s="218"/>
      <c r="J24" s="224"/>
      <c r="K24" s="102"/>
      <c r="L24" s="641"/>
    </row>
    <row r="25" spans="1:12" x14ac:dyDescent="0.25">
      <c r="A25" s="606"/>
      <c r="B25" s="609"/>
      <c r="C25" s="653"/>
      <c r="D25" s="647"/>
      <c r="E25" s="656"/>
      <c r="F25" s="641"/>
      <c r="G25" s="218"/>
      <c r="H25" s="172"/>
      <c r="I25" s="218"/>
      <c r="J25" s="224"/>
      <c r="K25" s="102"/>
      <c r="L25" s="641"/>
    </row>
    <row r="26" spans="1:12" x14ac:dyDescent="0.25">
      <c r="A26" s="606"/>
      <c r="B26" s="609"/>
      <c r="C26" s="653"/>
      <c r="D26" s="647"/>
      <c r="E26" s="656"/>
      <c r="F26" s="641"/>
      <c r="G26" s="218"/>
      <c r="H26" s="172"/>
      <c r="I26" s="218"/>
      <c r="J26" s="224"/>
      <c r="K26" s="102"/>
      <c r="L26" s="641"/>
    </row>
    <row r="27" spans="1:12" x14ac:dyDescent="0.25">
      <c r="A27" s="606"/>
      <c r="B27" s="609"/>
      <c r="C27" s="653"/>
      <c r="D27" s="647"/>
      <c r="E27" s="656"/>
      <c r="F27" s="641"/>
      <c r="G27" s="218"/>
      <c r="H27" s="172"/>
      <c r="I27" s="218"/>
      <c r="J27" s="224"/>
      <c r="K27" s="102"/>
      <c r="L27" s="641"/>
    </row>
    <row r="28" spans="1:12" x14ac:dyDescent="0.25">
      <c r="A28" s="606"/>
      <c r="B28" s="609"/>
      <c r="C28" s="653"/>
      <c r="D28" s="647"/>
      <c r="E28" s="656"/>
      <c r="F28" s="641"/>
      <c r="G28" s="218"/>
      <c r="H28" s="172"/>
      <c r="I28" s="218"/>
      <c r="J28" s="224"/>
      <c r="K28" s="102"/>
      <c r="L28" s="641"/>
    </row>
    <row r="29" spans="1:12" x14ac:dyDescent="0.25">
      <c r="A29" s="606"/>
      <c r="B29" s="609"/>
      <c r="C29" s="653"/>
      <c r="D29" s="647"/>
      <c r="E29" s="656"/>
      <c r="F29" s="641"/>
      <c r="G29" s="218"/>
      <c r="H29" s="172"/>
      <c r="I29" s="218"/>
      <c r="J29" s="224"/>
      <c r="K29" s="102"/>
      <c r="L29" s="641"/>
    </row>
    <row r="30" spans="1:12" x14ac:dyDescent="0.25">
      <c r="A30" s="607"/>
      <c r="B30" s="610"/>
      <c r="C30" s="654"/>
      <c r="D30" s="648"/>
      <c r="E30" s="657"/>
      <c r="F30" s="642"/>
      <c r="G30" s="218"/>
      <c r="H30" s="172"/>
      <c r="I30" s="218"/>
      <c r="J30" s="224"/>
      <c r="K30" s="102"/>
      <c r="L30" s="642"/>
    </row>
    <row r="31" spans="1:12" x14ac:dyDescent="0.25">
      <c r="A31" s="180"/>
      <c r="B31" s="332"/>
      <c r="C31" s="332"/>
      <c r="D31" s="217"/>
      <c r="E31" s="217"/>
      <c r="F31" s="178"/>
      <c r="G31" s="178"/>
      <c r="K31" s="292"/>
    </row>
    <row r="32" spans="1:12" x14ac:dyDescent="0.25">
      <c r="A32" s="626" t="s">
        <v>86</v>
      </c>
      <c r="B32" s="608" t="str">
        <f>B11</f>
        <v>Amprion GmbH</v>
      </c>
      <c r="C32" s="643" t="s">
        <v>200</v>
      </c>
      <c r="D32" s="646">
        <v>0</v>
      </c>
      <c r="E32" s="649">
        <v>0</v>
      </c>
      <c r="F32" s="640">
        <f>D32*E32</f>
        <v>0</v>
      </c>
      <c r="G32" s="218">
        <v>0</v>
      </c>
      <c r="H32" s="172"/>
      <c r="I32" s="218">
        <v>0</v>
      </c>
      <c r="J32" s="224"/>
      <c r="K32" s="102"/>
      <c r="L32" s="640">
        <f>F32+(SUM(G32:G51)+(SUM(I32:I51)))</f>
        <v>0</v>
      </c>
    </row>
    <row r="33" spans="1:12" x14ac:dyDescent="0.25">
      <c r="A33" s="627"/>
      <c r="B33" s="609"/>
      <c r="C33" s="644"/>
      <c r="D33" s="647"/>
      <c r="E33" s="650"/>
      <c r="F33" s="641"/>
      <c r="G33" s="218"/>
      <c r="H33" s="172"/>
      <c r="I33" s="218"/>
      <c r="J33" s="224"/>
      <c r="K33" s="102"/>
      <c r="L33" s="641"/>
    </row>
    <row r="34" spans="1:12" x14ac:dyDescent="0.25">
      <c r="A34" s="627"/>
      <c r="B34" s="609"/>
      <c r="C34" s="644"/>
      <c r="D34" s="647"/>
      <c r="E34" s="650"/>
      <c r="F34" s="641"/>
      <c r="G34" s="218"/>
      <c r="H34" s="172"/>
      <c r="I34" s="218"/>
      <c r="J34" s="224"/>
      <c r="K34" s="102"/>
      <c r="L34" s="641"/>
    </row>
    <row r="35" spans="1:12" x14ac:dyDescent="0.25">
      <c r="A35" s="627"/>
      <c r="B35" s="609"/>
      <c r="C35" s="644"/>
      <c r="D35" s="647"/>
      <c r="E35" s="650"/>
      <c r="F35" s="641"/>
      <c r="G35" s="218"/>
      <c r="H35" s="172"/>
      <c r="I35" s="218"/>
      <c r="J35" s="224"/>
      <c r="K35" s="102"/>
      <c r="L35" s="641"/>
    </row>
    <row r="36" spans="1:12" x14ac:dyDescent="0.25">
      <c r="A36" s="627"/>
      <c r="B36" s="609"/>
      <c r="C36" s="644"/>
      <c r="D36" s="647"/>
      <c r="E36" s="650"/>
      <c r="F36" s="641"/>
      <c r="G36" s="218"/>
      <c r="H36" s="172"/>
      <c r="I36" s="218"/>
      <c r="J36" s="224"/>
      <c r="K36" s="102"/>
      <c r="L36" s="641"/>
    </row>
    <row r="37" spans="1:12" x14ac:dyDescent="0.25">
      <c r="A37" s="627"/>
      <c r="B37" s="609"/>
      <c r="C37" s="644"/>
      <c r="D37" s="647"/>
      <c r="E37" s="650"/>
      <c r="F37" s="641"/>
      <c r="G37" s="218"/>
      <c r="H37" s="172"/>
      <c r="I37" s="218"/>
      <c r="J37" s="224"/>
      <c r="K37" s="102"/>
      <c r="L37" s="641"/>
    </row>
    <row r="38" spans="1:12" x14ac:dyDescent="0.25">
      <c r="A38" s="627"/>
      <c r="B38" s="609"/>
      <c r="C38" s="644"/>
      <c r="D38" s="647"/>
      <c r="E38" s="650"/>
      <c r="F38" s="641"/>
      <c r="G38" s="218"/>
      <c r="H38" s="172"/>
      <c r="I38" s="218"/>
      <c r="J38" s="224"/>
      <c r="K38" s="102"/>
      <c r="L38" s="641"/>
    </row>
    <row r="39" spans="1:12" x14ac:dyDescent="0.25">
      <c r="A39" s="627"/>
      <c r="B39" s="609"/>
      <c r="C39" s="644"/>
      <c r="D39" s="647"/>
      <c r="E39" s="650"/>
      <c r="F39" s="641"/>
      <c r="G39" s="218"/>
      <c r="H39" s="172"/>
      <c r="I39" s="218"/>
      <c r="J39" s="224"/>
      <c r="K39" s="102"/>
      <c r="L39" s="641"/>
    </row>
    <row r="40" spans="1:12" x14ac:dyDescent="0.25">
      <c r="A40" s="627"/>
      <c r="B40" s="609"/>
      <c r="C40" s="644"/>
      <c r="D40" s="647"/>
      <c r="E40" s="650"/>
      <c r="F40" s="641"/>
      <c r="G40" s="218"/>
      <c r="H40" s="172"/>
      <c r="I40" s="218"/>
      <c r="J40" s="224"/>
      <c r="K40" s="102"/>
      <c r="L40" s="641"/>
    </row>
    <row r="41" spans="1:12" x14ac:dyDescent="0.25">
      <c r="A41" s="627"/>
      <c r="B41" s="609"/>
      <c r="C41" s="644"/>
      <c r="D41" s="647"/>
      <c r="E41" s="650"/>
      <c r="F41" s="641"/>
      <c r="G41" s="218"/>
      <c r="H41" s="172"/>
      <c r="I41" s="218"/>
      <c r="J41" s="224"/>
      <c r="K41" s="102"/>
      <c r="L41" s="641"/>
    </row>
    <row r="42" spans="1:12" x14ac:dyDescent="0.25">
      <c r="A42" s="627"/>
      <c r="B42" s="609"/>
      <c r="C42" s="644"/>
      <c r="D42" s="647"/>
      <c r="E42" s="650"/>
      <c r="F42" s="641"/>
      <c r="G42" s="218"/>
      <c r="H42" s="172"/>
      <c r="I42" s="218"/>
      <c r="J42" s="224"/>
      <c r="K42" s="102"/>
      <c r="L42" s="641"/>
    </row>
    <row r="43" spans="1:12" x14ac:dyDescent="0.25">
      <c r="A43" s="627"/>
      <c r="B43" s="609"/>
      <c r="C43" s="644"/>
      <c r="D43" s="647"/>
      <c r="E43" s="650"/>
      <c r="F43" s="641"/>
      <c r="G43" s="218"/>
      <c r="H43" s="172"/>
      <c r="I43" s="218"/>
      <c r="J43" s="224"/>
      <c r="K43" s="102"/>
      <c r="L43" s="641"/>
    </row>
    <row r="44" spans="1:12" x14ac:dyDescent="0.25">
      <c r="A44" s="627"/>
      <c r="B44" s="609"/>
      <c r="C44" s="644"/>
      <c r="D44" s="647"/>
      <c r="E44" s="650"/>
      <c r="F44" s="641"/>
      <c r="G44" s="218"/>
      <c r="H44" s="172"/>
      <c r="I44" s="218"/>
      <c r="J44" s="224"/>
      <c r="K44" s="102"/>
      <c r="L44" s="641"/>
    </row>
    <row r="45" spans="1:12" x14ac:dyDescent="0.25">
      <c r="A45" s="627"/>
      <c r="B45" s="609"/>
      <c r="C45" s="644"/>
      <c r="D45" s="647"/>
      <c r="E45" s="650"/>
      <c r="F45" s="641"/>
      <c r="G45" s="218"/>
      <c r="H45" s="172"/>
      <c r="I45" s="218"/>
      <c r="J45" s="224"/>
      <c r="K45" s="102"/>
      <c r="L45" s="641"/>
    </row>
    <row r="46" spans="1:12" x14ac:dyDescent="0.25">
      <c r="A46" s="627"/>
      <c r="B46" s="609"/>
      <c r="C46" s="644"/>
      <c r="D46" s="647"/>
      <c r="E46" s="650"/>
      <c r="F46" s="641"/>
      <c r="G46" s="218"/>
      <c r="H46" s="172"/>
      <c r="I46" s="218"/>
      <c r="J46" s="224"/>
      <c r="K46" s="102"/>
      <c r="L46" s="641"/>
    </row>
    <row r="47" spans="1:12" x14ac:dyDescent="0.25">
      <c r="A47" s="627"/>
      <c r="B47" s="609"/>
      <c r="C47" s="644"/>
      <c r="D47" s="647"/>
      <c r="E47" s="650"/>
      <c r="F47" s="641"/>
      <c r="G47" s="218"/>
      <c r="H47" s="172"/>
      <c r="I47" s="218"/>
      <c r="J47" s="224"/>
      <c r="K47" s="102"/>
      <c r="L47" s="641"/>
    </row>
    <row r="48" spans="1:12" x14ac:dyDescent="0.25">
      <c r="A48" s="627"/>
      <c r="B48" s="609"/>
      <c r="C48" s="644"/>
      <c r="D48" s="647"/>
      <c r="E48" s="650"/>
      <c r="F48" s="641"/>
      <c r="G48" s="218"/>
      <c r="H48" s="172"/>
      <c r="I48" s="218"/>
      <c r="J48" s="224"/>
      <c r="K48" s="102"/>
      <c r="L48" s="641"/>
    </row>
    <row r="49" spans="1:12" x14ac:dyDescent="0.25">
      <c r="A49" s="627"/>
      <c r="B49" s="609"/>
      <c r="C49" s="644"/>
      <c r="D49" s="647"/>
      <c r="E49" s="650"/>
      <c r="F49" s="641"/>
      <c r="G49" s="218"/>
      <c r="H49" s="172"/>
      <c r="I49" s="218"/>
      <c r="J49" s="224"/>
      <c r="K49" s="102"/>
      <c r="L49" s="641"/>
    </row>
    <row r="50" spans="1:12" x14ac:dyDescent="0.25">
      <c r="A50" s="627"/>
      <c r="B50" s="609"/>
      <c r="C50" s="644"/>
      <c r="D50" s="647"/>
      <c r="E50" s="650"/>
      <c r="F50" s="641"/>
      <c r="G50" s="218"/>
      <c r="H50" s="172"/>
      <c r="I50" s="218"/>
      <c r="J50" s="224"/>
      <c r="K50" s="102"/>
      <c r="L50" s="641"/>
    </row>
    <row r="51" spans="1:12" x14ac:dyDescent="0.25">
      <c r="A51" s="628"/>
      <c r="B51" s="610"/>
      <c r="C51" s="645"/>
      <c r="D51" s="648"/>
      <c r="E51" s="651"/>
      <c r="F51" s="642"/>
      <c r="G51" s="218"/>
      <c r="H51" s="172"/>
      <c r="I51" s="218"/>
      <c r="J51" s="224"/>
      <c r="K51" s="102"/>
      <c r="L51" s="642"/>
    </row>
  </sheetData>
  <sheetProtection algorithmName="SHA-512" hashValue="EIz/7bVExt9u1llzb0Voce7v95apjYD8v6vAQPXZU2iGMRaYTyOxUOIdOGPMhDFFJrh+xMT0ig2cidquCrvA7Q==" saltValue="zeQ2FSUNHC7F7jgnvPor7g==" spinCount="100000" sheet="1" selectLockedCells="1"/>
  <protectedRanges>
    <protectedRange sqref="A1:A2" name="Bereich2_1_1"/>
  </protectedRanges>
  <mergeCells count="14">
    <mergeCell ref="L11:L30"/>
    <mergeCell ref="A32:A51"/>
    <mergeCell ref="B32:B51"/>
    <mergeCell ref="C32:C51"/>
    <mergeCell ref="D32:D51"/>
    <mergeCell ref="E32:E51"/>
    <mergeCell ref="F32:F51"/>
    <mergeCell ref="L32:L51"/>
    <mergeCell ref="A11:A30"/>
    <mergeCell ref="B11:B30"/>
    <mergeCell ref="C11:C30"/>
    <mergeCell ref="D11:D30"/>
    <mergeCell ref="E11:E30"/>
    <mergeCell ref="F11:F30"/>
  </mergeCells>
  <pageMargins left="0.7" right="0.7" top="0.78740157499999996" bottom="0.78740157499999996" header="0.3" footer="0.3"/>
  <pageSetup paperSize="9" orientation="portrait" r:id="rId1"/>
  <ignoredErrors>
    <ignoredError sqref="B5" 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r:uid="{88661FB3-93BA-4011-B736-3B854EB3E7F7}">
          <x14:formula1>
            <xm:f>'+'!$B$141:$B$142</xm:f>
          </x14:formula1>
          <xm:sqref>J32:J51 J11:J30</xm:sqref>
        </x14:dataValidation>
        <x14:dataValidation type="list" allowBlank="1" showInputMessage="1" showErrorMessage="1" xr:uid="{5A511D7E-14E3-4640-A324-AB112C31FA67}">
          <x14:formula1>
            <xm:f>'+'!$B$137:$B$139</xm:f>
          </x14:formula1>
          <xm:sqref>H32:H51 H11:H30</xm:sqref>
        </x14:dataValidation>
        <x14:dataValidation type="list" allowBlank="1" showInputMessage="1" showErrorMessage="1" xr:uid="{4338D965-598D-41D9-B5C5-26A138655731}">
          <x14:formula1>
            <xm:f>OFFSET('+'!$B$145:$E$145,1,MATCH(B11,'+'!$B$145:$E$145,0)-1,COUNTA(INDEX('+'!$B$145:$E$147,,MATCH(B11,'+'!$B$145:$E$145,0)))-1,1)</xm:f>
          </x14:formula1>
          <xm:sqref>C11:C30 C32:C51</xm:sqref>
        </x14:dataValidation>
        <x14:dataValidation type="list" allowBlank="1" showInputMessage="1" showErrorMessage="1" xr:uid="{518DFF2A-D635-4506-B0D6-D8495E1A7CC9}">
          <x14:formula1>
            <xm:f>'C:\Users\BK8-4\Desktop\[Erhebungsbogen Kapazitätsreserve_Sicherheitsbereitschaft.xlsx]Hilfstabelle Kapazitätsreserve'!#REF!</xm:f>
          </x14:formula1>
          <xm:sqref>B31:C31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tabColor theme="8" tint="0.79998168889431442"/>
  </sheetPr>
  <dimension ref="A1:L52"/>
  <sheetViews>
    <sheetView zoomScaleNormal="100" workbookViewId="0">
      <pane ySplit="1" topLeftCell="A2" activePane="bottomLeft" state="frozen"/>
      <selection activeCell="A75" sqref="A75:G75"/>
      <selection pane="bottomLeft" activeCell="C33" sqref="C33:C52"/>
    </sheetView>
  </sheetViews>
  <sheetFormatPr baseColWidth="10" defaultColWidth="11.42578125" defaultRowHeight="15" x14ac:dyDescent="0.25"/>
  <cols>
    <col min="1" max="1" width="67.5703125" style="1" customWidth="1"/>
    <col min="2" max="2" width="30.140625" style="1" bestFit="1" customWidth="1"/>
    <col min="3" max="3" width="30.140625" style="1" customWidth="1"/>
    <col min="4" max="5" width="41.140625" style="329" customWidth="1"/>
    <col min="6" max="6" width="41.140625" style="1" customWidth="1"/>
    <col min="7" max="7" width="30" style="288" bestFit="1" customWidth="1"/>
    <col min="8" max="8" width="29.5703125" style="1" bestFit="1" customWidth="1"/>
    <col min="9" max="9" width="29.5703125" style="288" customWidth="1"/>
    <col min="10" max="10" width="29.5703125" style="1" customWidth="1"/>
    <col min="11" max="11" width="26.28515625" style="1" customWidth="1"/>
    <col min="12" max="12" width="23" style="1" customWidth="1"/>
    <col min="13" max="16384" width="11.42578125" style="1"/>
  </cols>
  <sheetData>
    <row r="1" spans="1:12" ht="23.25" x14ac:dyDescent="0.35">
      <c r="A1" s="286" t="s">
        <v>227</v>
      </c>
      <c r="E1" s="333"/>
    </row>
    <row r="2" spans="1:12" x14ac:dyDescent="0.25">
      <c r="A2" s="458"/>
    </row>
    <row r="3" spans="1:12" x14ac:dyDescent="0.25">
      <c r="A3" s="46"/>
      <c r="B3" s="463" t="s">
        <v>223</v>
      </c>
      <c r="C3" s="507" t="s">
        <v>2</v>
      </c>
    </row>
    <row r="4" spans="1:12" ht="18.75" x14ac:dyDescent="0.3">
      <c r="A4" s="427" t="s">
        <v>349</v>
      </c>
      <c r="B4" s="466">
        <f>B5+B6</f>
        <v>0</v>
      </c>
      <c r="C4" s="507"/>
    </row>
    <row r="5" spans="1:12" ht="15" customHeight="1" x14ac:dyDescent="0.35">
      <c r="A5" s="465" t="s">
        <v>193</v>
      </c>
      <c r="B5" s="436">
        <f>SUM(F11:F51)</f>
        <v>0</v>
      </c>
      <c r="C5" s="508"/>
    </row>
    <row r="6" spans="1:12" ht="15" customHeight="1" x14ac:dyDescent="0.35">
      <c r="A6" s="465" t="s">
        <v>182</v>
      </c>
      <c r="B6" s="436">
        <f>B7+B8</f>
        <v>0</v>
      </c>
      <c r="C6" s="508"/>
    </row>
    <row r="7" spans="1:12" ht="15" customHeight="1" x14ac:dyDescent="0.35">
      <c r="A7" s="465" t="s">
        <v>348</v>
      </c>
      <c r="B7" s="436">
        <f>SUM(G11:G51)</f>
        <v>0</v>
      </c>
      <c r="C7" s="508"/>
    </row>
    <row r="8" spans="1:12" ht="15" customHeight="1" x14ac:dyDescent="0.35">
      <c r="A8" s="465" t="s">
        <v>165</v>
      </c>
      <c r="B8" s="436">
        <f>SUM(I11:I51)</f>
        <v>0</v>
      </c>
      <c r="C8" s="508"/>
    </row>
    <row r="9" spans="1:12" x14ac:dyDescent="0.25">
      <c r="A9" s="458"/>
    </row>
    <row r="10" spans="1:12" x14ac:dyDescent="0.25">
      <c r="A10" s="323"/>
      <c r="B10" s="324"/>
      <c r="C10" s="324"/>
    </row>
    <row r="11" spans="1:12" ht="38.25" x14ac:dyDescent="0.25">
      <c r="A11" s="227" t="s">
        <v>92</v>
      </c>
      <c r="B11" s="228" t="s">
        <v>178</v>
      </c>
      <c r="C11" s="241" t="s">
        <v>198</v>
      </c>
      <c r="D11" s="233" t="s">
        <v>184</v>
      </c>
      <c r="E11" s="233" t="s">
        <v>194</v>
      </c>
      <c r="F11" s="240" t="s">
        <v>196</v>
      </c>
      <c r="G11" s="417" t="s">
        <v>195</v>
      </c>
      <c r="H11" s="228" t="s">
        <v>187</v>
      </c>
      <c r="I11" s="417" t="s">
        <v>165</v>
      </c>
      <c r="J11" s="228" t="s">
        <v>187</v>
      </c>
      <c r="K11" s="237" t="s">
        <v>2</v>
      </c>
      <c r="L11" s="239" t="s">
        <v>197</v>
      </c>
    </row>
    <row r="12" spans="1:12" x14ac:dyDescent="0.25">
      <c r="A12" s="605" t="s">
        <v>87</v>
      </c>
      <c r="B12" s="608" t="str">
        <f>Kostenübersicht!C2</f>
        <v>Amprion GmbH</v>
      </c>
      <c r="C12" s="652" t="s">
        <v>201</v>
      </c>
      <c r="D12" s="646">
        <v>0</v>
      </c>
      <c r="E12" s="655">
        <v>0</v>
      </c>
      <c r="F12" s="640">
        <f>D12*E12</f>
        <v>0</v>
      </c>
      <c r="G12" s="218">
        <v>0</v>
      </c>
      <c r="H12" s="172"/>
      <c r="I12" s="218">
        <v>0</v>
      </c>
      <c r="J12" s="224"/>
      <c r="K12" s="102"/>
      <c r="L12" s="640">
        <f>F12+(SUM(G12:G31)+(SUM(I12:I31)))</f>
        <v>0</v>
      </c>
    </row>
    <row r="13" spans="1:12" x14ac:dyDescent="0.25">
      <c r="A13" s="606"/>
      <c r="B13" s="609"/>
      <c r="C13" s="653"/>
      <c r="D13" s="647"/>
      <c r="E13" s="656"/>
      <c r="F13" s="641"/>
      <c r="G13" s="218"/>
      <c r="H13" s="172"/>
      <c r="I13" s="218"/>
      <c r="J13" s="224"/>
      <c r="K13" s="102"/>
      <c r="L13" s="641"/>
    </row>
    <row r="14" spans="1:12" x14ac:dyDescent="0.25">
      <c r="A14" s="606"/>
      <c r="B14" s="609"/>
      <c r="C14" s="653"/>
      <c r="D14" s="647"/>
      <c r="E14" s="656"/>
      <c r="F14" s="641"/>
      <c r="G14" s="218"/>
      <c r="H14" s="172"/>
      <c r="I14" s="218"/>
      <c r="J14" s="224"/>
      <c r="K14" s="102"/>
      <c r="L14" s="641"/>
    </row>
    <row r="15" spans="1:12" x14ac:dyDescent="0.25">
      <c r="A15" s="606"/>
      <c r="B15" s="609"/>
      <c r="C15" s="653"/>
      <c r="D15" s="647"/>
      <c r="E15" s="656"/>
      <c r="F15" s="641"/>
      <c r="G15" s="218"/>
      <c r="H15" s="172"/>
      <c r="I15" s="218"/>
      <c r="J15" s="224"/>
      <c r="K15" s="102"/>
      <c r="L15" s="641"/>
    </row>
    <row r="16" spans="1:12" x14ac:dyDescent="0.25">
      <c r="A16" s="606"/>
      <c r="B16" s="609"/>
      <c r="C16" s="653"/>
      <c r="D16" s="647"/>
      <c r="E16" s="656"/>
      <c r="F16" s="641"/>
      <c r="G16" s="218"/>
      <c r="H16" s="172"/>
      <c r="I16" s="218"/>
      <c r="J16" s="224"/>
      <c r="K16" s="102"/>
      <c r="L16" s="641"/>
    </row>
    <row r="17" spans="1:12" x14ac:dyDescent="0.25">
      <c r="A17" s="606"/>
      <c r="B17" s="609"/>
      <c r="C17" s="653"/>
      <c r="D17" s="647"/>
      <c r="E17" s="656"/>
      <c r="F17" s="641"/>
      <c r="G17" s="218"/>
      <c r="H17" s="172"/>
      <c r="I17" s="218"/>
      <c r="J17" s="224"/>
      <c r="K17" s="102"/>
      <c r="L17" s="641"/>
    </row>
    <row r="18" spans="1:12" x14ac:dyDescent="0.25">
      <c r="A18" s="606"/>
      <c r="B18" s="609"/>
      <c r="C18" s="653"/>
      <c r="D18" s="647"/>
      <c r="E18" s="656"/>
      <c r="F18" s="641"/>
      <c r="G18" s="218"/>
      <c r="H18" s="172"/>
      <c r="I18" s="218"/>
      <c r="J18" s="224"/>
      <c r="K18" s="102"/>
      <c r="L18" s="641"/>
    </row>
    <row r="19" spans="1:12" x14ac:dyDescent="0.25">
      <c r="A19" s="606"/>
      <c r="B19" s="609"/>
      <c r="C19" s="653"/>
      <c r="D19" s="647"/>
      <c r="E19" s="656"/>
      <c r="F19" s="641"/>
      <c r="G19" s="218"/>
      <c r="H19" s="172"/>
      <c r="I19" s="218"/>
      <c r="J19" s="224"/>
      <c r="K19" s="102"/>
      <c r="L19" s="641"/>
    </row>
    <row r="20" spans="1:12" x14ac:dyDescent="0.25">
      <c r="A20" s="606"/>
      <c r="B20" s="609"/>
      <c r="C20" s="653"/>
      <c r="D20" s="647"/>
      <c r="E20" s="656"/>
      <c r="F20" s="641"/>
      <c r="G20" s="218"/>
      <c r="H20" s="172"/>
      <c r="I20" s="218"/>
      <c r="J20" s="224"/>
      <c r="K20" s="102"/>
      <c r="L20" s="641"/>
    </row>
    <row r="21" spans="1:12" x14ac:dyDescent="0.25">
      <c r="A21" s="606"/>
      <c r="B21" s="609"/>
      <c r="C21" s="653"/>
      <c r="D21" s="647"/>
      <c r="E21" s="656"/>
      <c r="F21" s="641"/>
      <c r="G21" s="218"/>
      <c r="H21" s="172"/>
      <c r="I21" s="218"/>
      <c r="J21" s="224"/>
      <c r="K21" s="102"/>
      <c r="L21" s="641"/>
    </row>
    <row r="22" spans="1:12" x14ac:dyDescent="0.25">
      <c r="A22" s="606"/>
      <c r="B22" s="609"/>
      <c r="C22" s="653"/>
      <c r="D22" s="647"/>
      <c r="E22" s="656"/>
      <c r="F22" s="641"/>
      <c r="G22" s="218"/>
      <c r="H22" s="172"/>
      <c r="I22" s="218"/>
      <c r="J22" s="224"/>
      <c r="K22" s="102"/>
      <c r="L22" s="641"/>
    </row>
    <row r="23" spans="1:12" x14ac:dyDescent="0.25">
      <c r="A23" s="606"/>
      <c r="B23" s="609"/>
      <c r="C23" s="653"/>
      <c r="D23" s="647"/>
      <c r="E23" s="656"/>
      <c r="F23" s="641"/>
      <c r="G23" s="218"/>
      <c r="H23" s="172"/>
      <c r="I23" s="218"/>
      <c r="J23" s="224"/>
      <c r="K23" s="102"/>
      <c r="L23" s="641"/>
    </row>
    <row r="24" spans="1:12" x14ac:dyDescent="0.25">
      <c r="A24" s="606"/>
      <c r="B24" s="609"/>
      <c r="C24" s="653"/>
      <c r="D24" s="647"/>
      <c r="E24" s="656"/>
      <c r="F24" s="641"/>
      <c r="G24" s="218"/>
      <c r="H24" s="172"/>
      <c r="I24" s="218"/>
      <c r="J24" s="224"/>
      <c r="K24" s="102"/>
      <c r="L24" s="641"/>
    </row>
    <row r="25" spans="1:12" x14ac:dyDescent="0.25">
      <c r="A25" s="606"/>
      <c r="B25" s="609"/>
      <c r="C25" s="653"/>
      <c r="D25" s="647"/>
      <c r="E25" s="656"/>
      <c r="F25" s="641"/>
      <c r="G25" s="218"/>
      <c r="H25" s="172"/>
      <c r="I25" s="218"/>
      <c r="J25" s="224"/>
      <c r="K25" s="102"/>
      <c r="L25" s="641"/>
    </row>
    <row r="26" spans="1:12" x14ac:dyDescent="0.25">
      <c r="A26" s="606"/>
      <c r="B26" s="609"/>
      <c r="C26" s="653"/>
      <c r="D26" s="647"/>
      <c r="E26" s="656"/>
      <c r="F26" s="641"/>
      <c r="G26" s="218"/>
      <c r="H26" s="172"/>
      <c r="I26" s="218"/>
      <c r="J26" s="224"/>
      <c r="K26" s="102"/>
      <c r="L26" s="641"/>
    </row>
    <row r="27" spans="1:12" x14ac:dyDescent="0.25">
      <c r="A27" s="606"/>
      <c r="B27" s="609"/>
      <c r="C27" s="653"/>
      <c r="D27" s="647"/>
      <c r="E27" s="656"/>
      <c r="F27" s="641"/>
      <c r="G27" s="218"/>
      <c r="H27" s="172"/>
      <c r="I27" s="218"/>
      <c r="J27" s="224"/>
      <c r="K27" s="102"/>
      <c r="L27" s="641"/>
    </row>
    <row r="28" spans="1:12" x14ac:dyDescent="0.25">
      <c r="A28" s="606"/>
      <c r="B28" s="609"/>
      <c r="C28" s="653"/>
      <c r="D28" s="647"/>
      <c r="E28" s="656"/>
      <c r="F28" s="641"/>
      <c r="G28" s="218"/>
      <c r="H28" s="172"/>
      <c r="I28" s="218"/>
      <c r="J28" s="224"/>
      <c r="K28" s="102"/>
      <c r="L28" s="641"/>
    </row>
    <row r="29" spans="1:12" x14ac:dyDescent="0.25">
      <c r="A29" s="606"/>
      <c r="B29" s="609"/>
      <c r="C29" s="653"/>
      <c r="D29" s="647"/>
      <c r="E29" s="656"/>
      <c r="F29" s="641"/>
      <c r="G29" s="218"/>
      <c r="H29" s="172"/>
      <c r="I29" s="218"/>
      <c r="J29" s="224"/>
      <c r="K29" s="102"/>
      <c r="L29" s="641"/>
    </row>
    <row r="30" spans="1:12" x14ac:dyDescent="0.25">
      <c r="A30" s="606"/>
      <c r="B30" s="609"/>
      <c r="C30" s="653"/>
      <c r="D30" s="647"/>
      <c r="E30" s="656"/>
      <c r="F30" s="641"/>
      <c r="G30" s="218"/>
      <c r="H30" s="172"/>
      <c r="I30" s="218"/>
      <c r="J30" s="224"/>
      <c r="K30" s="102"/>
      <c r="L30" s="641"/>
    </row>
    <row r="31" spans="1:12" x14ac:dyDescent="0.25">
      <c r="A31" s="607"/>
      <c r="B31" s="610"/>
      <c r="C31" s="654"/>
      <c r="D31" s="648"/>
      <c r="E31" s="657"/>
      <c r="F31" s="642"/>
      <c r="G31" s="218"/>
      <c r="H31" s="172"/>
      <c r="I31" s="218"/>
      <c r="J31" s="224"/>
      <c r="K31" s="102"/>
      <c r="L31" s="642"/>
    </row>
    <row r="32" spans="1:12" x14ac:dyDescent="0.25">
      <c r="A32" s="180"/>
      <c r="B32" s="242"/>
      <c r="C32" s="242"/>
      <c r="D32" s="217"/>
      <c r="E32" s="217"/>
      <c r="F32" s="178"/>
      <c r="G32" s="178"/>
      <c r="H32"/>
      <c r="I32" s="418"/>
      <c r="J32"/>
      <c r="K32"/>
      <c r="L32"/>
    </row>
    <row r="33" spans="1:12" x14ac:dyDescent="0.25">
      <c r="A33" s="626" t="s">
        <v>86</v>
      </c>
      <c r="B33" s="608" t="str">
        <f>B12</f>
        <v>Amprion GmbH</v>
      </c>
      <c r="C33" s="652" t="s">
        <v>202</v>
      </c>
      <c r="D33" s="658">
        <v>0</v>
      </c>
      <c r="E33" s="655">
        <v>0</v>
      </c>
      <c r="F33" s="640">
        <f>D33*E33</f>
        <v>0</v>
      </c>
      <c r="G33" s="218">
        <v>0</v>
      </c>
      <c r="H33" s="172"/>
      <c r="I33" s="218">
        <v>0</v>
      </c>
      <c r="J33" s="224"/>
      <c r="K33" s="102"/>
      <c r="L33" s="640">
        <f>F33+(SUM(G33:G52)+(SUM(I33:I52)))</f>
        <v>0</v>
      </c>
    </row>
    <row r="34" spans="1:12" x14ac:dyDescent="0.25">
      <c r="A34" s="627"/>
      <c r="B34" s="609"/>
      <c r="C34" s="653"/>
      <c r="D34" s="659"/>
      <c r="E34" s="656"/>
      <c r="F34" s="641"/>
      <c r="G34" s="218"/>
      <c r="H34" s="172"/>
      <c r="I34" s="218"/>
      <c r="J34" s="224"/>
      <c r="K34" s="102"/>
      <c r="L34" s="641"/>
    </row>
    <row r="35" spans="1:12" x14ac:dyDescent="0.25">
      <c r="A35" s="627"/>
      <c r="B35" s="609"/>
      <c r="C35" s="653"/>
      <c r="D35" s="659"/>
      <c r="E35" s="656"/>
      <c r="F35" s="641"/>
      <c r="G35" s="218"/>
      <c r="H35" s="172"/>
      <c r="I35" s="218"/>
      <c r="J35" s="224"/>
      <c r="K35" s="102"/>
      <c r="L35" s="641"/>
    </row>
    <row r="36" spans="1:12" x14ac:dyDescent="0.25">
      <c r="A36" s="627"/>
      <c r="B36" s="609"/>
      <c r="C36" s="653"/>
      <c r="D36" s="659"/>
      <c r="E36" s="656"/>
      <c r="F36" s="641"/>
      <c r="G36" s="218"/>
      <c r="H36" s="172"/>
      <c r="I36" s="218"/>
      <c r="J36" s="224"/>
      <c r="K36" s="102"/>
      <c r="L36" s="641"/>
    </row>
    <row r="37" spans="1:12" x14ac:dyDescent="0.25">
      <c r="A37" s="627"/>
      <c r="B37" s="609"/>
      <c r="C37" s="653"/>
      <c r="D37" s="659"/>
      <c r="E37" s="656"/>
      <c r="F37" s="641"/>
      <c r="G37" s="218"/>
      <c r="H37" s="172"/>
      <c r="I37" s="218"/>
      <c r="J37" s="224"/>
      <c r="K37" s="102"/>
      <c r="L37" s="641"/>
    </row>
    <row r="38" spans="1:12" x14ac:dyDescent="0.25">
      <c r="A38" s="627"/>
      <c r="B38" s="609"/>
      <c r="C38" s="653"/>
      <c r="D38" s="659"/>
      <c r="E38" s="656"/>
      <c r="F38" s="641"/>
      <c r="G38" s="218"/>
      <c r="H38" s="172"/>
      <c r="I38" s="218"/>
      <c r="J38" s="224"/>
      <c r="K38" s="102"/>
      <c r="L38" s="641"/>
    </row>
    <row r="39" spans="1:12" x14ac:dyDescent="0.25">
      <c r="A39" s="627"/>
      <c r="B39" s="609"/>
      <c r="C39" s="653"/>
      <c r="D39" s="659"/>
      <c r="E39" s="656"/>
      <c r="F39" s="641"/>
      <c r="G39" s="218"/>
      <c r="H39" s="172"/>
      <c r="I39" s="218"/>
      <c r="J39" s="224"/>
      <c r="K39" s="102"/>
      <c r="L39" s="641"/>
    </row>
    <row r="40" spans="1:12" x14ac:dyDescent="0.25">
      <c r="A40" s="627"/>
      <c r="B40" s="609"/>
      <c r="C40" s="653"/>
      <c r="D40" s="659"/>
      <c r="E40" s="656"/>
      <c r="F40" s="641"/>
      <c r="G40" s="218"/>
      <c r="H40" s="172"/>
      <c r="I40" s="218"/>
      <c r="J40" s="224"/>
      <c r="K40" s="102"/>
      <c r="L40" s="641"/>
    </row>
    <row r="41" spans="1:12" x14ac:dyDescent="0.25">
      <c r="A41" s="627"/>
      <c r="B41" s="609"/>
      <c r="C41" s="653"/>
      <c r="D41" s="659"/>
      <c r="E41" s="656"/>
      <c r="F41" s="641"/>
      <c r="G41" s="218"/>
      <c r="H41" s="172"/>
      <c r="I41" s="218"/>
      <c r="J41" s="224"/>
      <c r="K41" s="102"/>
      <c r="L41" s="641"/>
    </row>
    <row r="42" spans="1:12" x14ac:dyDescent="0.25">
      <c r="A42" s="627"/>
      <c r="B42" s="609"/>
      <c r="C42" s="653"/>
      <c r="D42" s="659"/>
      <c r="E42" s="656"/>
      <c r="F42" s="641"/>
      <c r="G42" s="218"/>
      <c r="H42" s="172"/>
      <c r="I42" s="218"/>
      <c r="J42" s="224"/>
      <c r="K42" s="102"/>
      <c r="L42" s="641"/>
    </row>
    <row r="43" spans="1:12" x14ac:dyDescent="0.25">
      <c r="A43" s="627"/>
      <c r="B43" s="609"/>
      <c r="C43" s="653"/>
      <c r="D43" s="659"/>
      <c r="E43" s="656"/>
      <c r="F43" s="641"/>
      <c r="G43" s="218"/>
      <c r="H43" s="172"/>
      <c r="I43" s="218"/>
      <c r="J43" s="224"/>
      <c r="K43" s="102"/>
      <c r="L43" s="641"/>
    </row>
    <row r="44" spans="1:12" x14ac:dyDescent="0.25">
      <c r="A44" s="627"/>
      <c r="B44" s="609"/>
      <c r="C44" s="653"/>
      <c r="D44" s="659"/>
      <c r="E44" s="656"/>
      <c r="F44" s="641"/>
      <c r="G44" s="218"/>
      <c r="H44" s="172"/>
      <c r="I44" s="218"/>
      <c r="J44" s="224"/>
      <c r="K44" s="102"/>
      <c r="L44" s="641"/>
    </row>
    <row r="45" spans="1:12" x14ac:dyDescent="0.25">
      <c r="A45" s="627"/>
      <c r="B45" s="609"/>
      <c r="C45" s="653"/>
      <c r="D45" s="659"/>
      <c r="E45" s="656"/>
      <c r="F45" s="641"/>
      <c r="G45" s="218"/>
      <c r="H45" s="172"/>
      <c r="I45" s="218"/>
      <c r="J45" s="224"/>
      <c r="K45" s="102"/>
      <c r="L45" s="641"/>
    </row>
    <row r="46" spans="1:12" x14ac:dyDescent="0.25">
      <c r="A46" s="627"/>
      <c r="B46" s="609"/>
      <c r="C46" s="653"/>
      <c r="D46" s="659"/>
      <c r="E46" s="656"/>
      <c r="F46" s="641"/>
      <c r="G46" s="218"/>
      <c r="H46" s="172"/>
      <c r="I46" s="218"/>
      <c r="J46" s="224"/>
      <c r="K46" s="102"/>
      <c r="L46" s="641"/>
    </row>
    <row r="47" spans="1:12" x14ac:dyDescent="0.25">
      <c r="A47" s="627"/>
      <c r="B47" s="609"/>
      <c r="C47" s="653"/>
      <c r="D47" s="659"/>
      <c r="E47" s="656"/>
      <c r="F47" s="641"/>
      <c r="G47" s="218"/>
      <c r="H47" s="172"/>
      <c r="I47" s="218"/>
      <c r="J47" s="224"/>
      <c r="K47" s="102"/>
      <c r="L47" s="641"/>
    </row>
    <row r="48" spans="1:12" x14ac:dyDescent="0.25">
      <c r="A48" s="627"/>
      <c r="B48" s="609"/>
      <c r="C48" s="653"/>
      <c r="D48" s="659"/>
      <c r="E48" s="656"/>
      <c r="F48" s="641"/>
      <c r="G48" s="218"/>
      <c r="H48" s="172"/>
      <c r="I48" s="218"/>
      <c r="J48" s="224"/>
      <c r="K48" s="102"/>
      <c r="L48" s="641"/>
    </row>
    <row r="49" spans="1:12" x14ac:dyDescent="0.25">
      <c r="A49" s="627"/>
      <c r="B49" s="609"/>
      <c r="C49" s="653"/>
      <c r="D49" s="659"/>
      <c r="E49" s="656"/>
      <c r="F49" s="641"/>
      <c r="G49" s="218"/>
      <c r="H49" s="172"/>
      <c r="I49" s="218"/>
      <c r="J49" s="224"/>
      <c r="K49" s="102"/>
      <c r="L49" s="641"/>
    </row>
    <row r="50" spans="1:12" x14ac:dyDescent="0.25">
      <c r="A50" s="627"/>
      <c r="B50" s="609"/>
      <c r="C50" s="653"/>
      <c r="D50" s="659"/>
      <c r="E50" s="656"/>
      <c r="F50" s="641"/>
      <c r="G50" s="218"/>
      <c r="H50" s="172"/>
      <c r="I50" s="218"/>
      <c r="J50" s="224"/>
      <c r="K50" s="102"/>
      <c r="L50" s="641"/>
    </row>
    <row r="51" spans="1:12" x14ac:dyDescent="0.25">
      <c r="A51" s="627"/>
      <c r="B51" s="609"/>
      <c r="C51" s="653"/>
      <c r="D51" s="659"/>
      <c r="E51" s="656"/>
      <c r="F51" s="641"/>
      <c r="G51" s="218"/>
      <c r="H51" s="172"/>
      <c r="I51" s="218"/>
      <c r="J51" s="224"/>
      <c r="K51" s="102"/>
      <c r="L51" s="641"/>
    </row>
    <row r="52" spans="1:12" x14ac:dyDescent="0.25">
      <c r="A52" s="628"/>
      <c r="B52" s="610"/>
      <c r="C52" s="654"/>
      <c r="D52" s="660"/>
      <c r="E52" s="657"/>
      <c r="F52" s="642"/>
      <c r="G52" s="218"/>
      <c r="H52" s="172"/>
      <c r="I52" s="218"/>
      <c r="J52" s="224"/>
      <c r="K52" s="102"/>
      <c r="L52" s="642"/>
    </row>
  </sheetData>
  <sheetProtection algorithmName="SHA-512" hashValue="P9r1LIu4yCSz7HRMNmuPD6JhlMs1FIknu7+9VpxDOgDAvJsCniFlgZZjXARAaJxmhpYlksmfgirF6BSlLYYFbA==" saltValue="SVhDGrbAIOLSeArJFKRVnA==" spinCount="100000" sheet="1" selectLockedCells="1"/>
  <protectedRanges>
    <protectedRange sqref="A1" name="Bereich2_1_1"/>
  </protectedRanges>
  <mergeCells count="14">
    <mergeCell ref="D12:D31"/>
    <mergeCell ref="A33:A52"/>
    <mergeCell ref="B33:B52"/>
    <mergeCell ref="D33:D52"/>
    <mergeCell ref="A12:A31"/>
    <mergeCell ref="B12:B31"/>
    <mergeCell ref="C12:C31"/>
    <mergeCell ref="C33:C52"/>
    <mergeCell ref="E12:E31"/>
    <mergeCell ref="F12:F31"/>
    <mergeCell ref="E33:E52"/>
    <mergeCell ref="F33:F52"/>
    <mergeCell ref="L12:L31"/>
    <mergeCell ref="L33:L52"/>
  </mergeCells>
  <pageMargins left="0.7" right="0.7" top="0.78740157499999996" bottom="0.78740157499999996" header="0.3" footer="0.3"/>
  <pageSetup paperSize="9" orientation="portrait" r:id="rId1"/>
  <ignoredErrors>
    <ignoredError sqref="B5" 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r:uid="{604F6DA5-68CA-4E1B-B3FD-18CA64F4532F}">
          <x14:formula1>
            <xm:f>'+'!$B$137:$B$139</xm:f>
          </x14:formula1>
          <xm:sqref>H33:H52 H12:H31</xm:sqref>
        </x14:dataValidation>
        <x14:dataValidation type="list" allowBlank="1" showInputMessage="1" showErrorMessage="1" xr:uid="{83CB9C00-09CA-4D95-804B-925E0822A1CC}">
          <x14:formula1>
            <xm:f>'+'!$B$141:$B$142</xm:f>
          </x14:formula1>
          <xm:sqref>J33:J52 J12:J31</xm:sqref>
        </x14:dataValidation>
        <x14:dataValidation type="list" allowBlank="1" showInputMessage="1" showErrorMessage="1" xr:uid="{A46CB012-12C1-479B-990D-6C11CA12B5E9}">
          <x14:formula1>
            <xm:f>'C:\Users\BK8-4\Desktop\[Erhebungsbogen Kapazitätsreserve_Sicherheitsbereitschaft.xlsx]Hilfstabelle Kapazitätsreserve'!#REF!</xm:f>
          </x14:formula1>
          <xm:sqref>B32:C32</xm:sqref>
        </x14:dataValidation>
        <x14:dataValidation type="list" allowBlank="1" showInputMessage="1" showErrorMessage="1" xr:uid="{03DDC5F4-03F4-41CD-B93C-029BF6A2F54F}">
          <x14:formula1>
            <xm:f>OFFSET('+'!$B$145:$E$145,1,MATCH(B12,'+'!$B$145:$E$145,0)-1,COUNTA(INDEX('+'!$B$145:$E$147,,MATCH(B12,'+'!$B$145:$E$145,0)))-1,1)</xm:f>
          </x14:formula1>
          <xm:sqref>C12:C31 C33:C52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981BB-3F5C-4014-A0DF-AA1BB70E963D}">
  <sheetPr codeName="Tabelle12"/>
  <dimension ref="B1:D240"/>
  <sheetViews>
    <sheetView topLeftCell="A10" workbookViewId="0">
      <selection activeCell="B32" sqref="B32"/>
    </sheetView>
  </sheetViews>
  <sheetFormatPr baseColWidth="10" defaultRowHeight="15" x14ac:dyDescent="0.25"/>
  <cols>
    <col min="1" max="1" width="11.42578125" style="511"/>
    <col min="2" max="2" width="73" style="511" customWidth="1"/>
    <col min="3" max="4" width="21.5703125" style="511" customWidth="1"/>
    <col min="5" max="16384" width="11.42578125" style="511"/>
  </cols>
  <sheetData>
    <row r="1" spans="2:4" ht="23.25" x14ac:dyDescent="0.35">
      <c r="B1" s="510" t="s">
        <v>334</v>
      </c>
    </row>
    <row r="2" spans="2:4" ht="15.75" thickBot="1" x14ac:dyDescent="0.3"/>
    <row r="3" spans="2:4" ht="45" customHeight="1" thickBot="1" x14ac:dyDescent="0.3">
      <c r="B3" s="512"/>
      <c r="C3" s="513" t="s">
        <v>221</v>
      </c>
      <c r="D3" s="514" t="s">
        <v>2</v>
      </c>
    </row>
    <row r="4" spans="2:4" ht="18.75" x14ac:dyDescent="0.3">
      <c r="B4" s="515" t="s">
        <v>336</v>
      </c>
      <c r="C4" s="516">
        <f>C7+C8+C9+C11+C12+C13+C14</f>
        <v>0</v>
      </c>
      <c r="D4" s="517"/>
    </row>
    <row r="5" spans="2:4" x14ac:dyDescent="0.25">
      <c r="B5" s="518" t="s">
        <v>3</v>
      </c>
      <c r="C5" s="519">
        <f>SUMIFS($C$17:$C$240,$B$17:$B$240,B5)</f>
        <v>0</v>
      </c>
      <c r="D5" s="520"/>
    </row>
    <row r="6" spans="2:4" x14ac:dyDescent="0.25">
      <c r="B6" s="521" t="s">
        <v>325</v>
      </c>
      <c r="C6" s="522"/>
      <c r="D6" s="520"/>
    </row>
    <row r="7" spans="2:4" x14ac:dyDescent="0.25">
      <c r="B7" s="518" t="s">
        <v>326</v>
      </c>
      <c r="C7" s="522">
        <f>SUMIFS($C$17:$C$240,$B$17:$B$240,B7)</f>
        <v>0</v>
      </c>
      <c r="D7" s="520"/>
    </row>
    <row r="8" spans="2:4" x14ac:dyDescent="0.25">
      <c r="B8" s="518" t="s">
        <v>327</v>
      </c>
      <c r="C8" s="522">
        <f>SUMIFS($C$17:$C$240,$B$17:$B$240,B8)</f>
        <v>0</v>
      </c>
      <c r="D8" s="520"/>
    </row>
    <row r="9" spans="2:4" x14ac:dyDescent="0.25">
      <c r="B9" s="518" t="s">
        <v>328</v>
      </c>
      <c r="C9" s="522">
        <f>SUMIFS($C$17:$C$240,$B$17:$B$240,B9)</f>
        <v>0</v>
      </c>
      <c r="D9" s="520"/>
    </row>
    <row r="10" spans="2:4" x14ac:dyDescent="0.25">
      <c r="B10" s="521" t="s">
        <v>329</v>
      </c>
      <c r="C10" s="522"/>
      <c r="D10" s="520"/>
    </row>
    <row r="11" spans="2:4" x14ac:dyDescent="0.25">
      <c r="B11" s="518" t="s">
        <v>330</v>
      </c>
      <c r="C11" s="522">
        <f>SUMIFS($C$17:$C$240,$B$17:$B$240,B11)</f>
        <v>0</v>
      </c>
      <c r="D11" s="520"/>
    </row>
    <row r="12" spans="2:4" x14ac:dyDescent="0.25">
      <c r="B12" s="518" t="s">
        <v>331</v>
      </c>
      <c r="C12" s="522">
        <f>SUMIFS($C$17:$C$240,$B$17:$B$240,B12)</f>
        <v>0</v>
      </c>
      <c r="D12" s="520"/>
    </row>
    <row r="13" spans="2:4" x14ac:dyDescent="0.25">
      <c r="B13" s="518" t="s">
        <v>332</v>
      </c>
      <c r="C13" s="522">
        <f>SUMIFS($C$17:$C$240,$B$17:$B$240,B13)</f>
        <v>0</v>
      </c>
      <c r="D13" s="520"/>
    </row>
    <row r="14" spans="2:4" ht="15.75" thickBot="1" x14ac:dyDescent="0.3">
      <c r="B14" s="523" t="s">
        <v>333</v>
      </c>
      <c r="C14" s="524">
        <f>SUMIFS($C$17:$C$240,$B$17:$B$240,B14)</f>
        <v>0</v>
      </c>
      <c r="D14" s="525"/>
    </row>
    <row r="16" spans="2:4" ht="15.75" thickBot="1" x14ac:dyDescent="0.3"/>
    <row r="17" spans="2:4" ht="15.75" thickBot="1" x14ac:dyDescent="0.3">
      <c r="B17" s="550" t="s">
        <v>62</v>
      </c>
      <c r="C17" s="551" t="s">
        <v>221</v>
      </c>
      <c r="D17" s="552" t="s">
        <v>2</v>
      </c>
    </row>
    <row r="18" spans="2:4" x14ac:dyDescent="0.25">
      <c r="B18" s="526" t="s">
        <v>338</v>
      </c>
      <c r="C18" s="489">
        <f>C22+C23+C24+C27+C28+C29+C30</f>
        <v>0</v>
      </c>
      <c r="D18" s="509"/>
    </row>
    <row r="19" spans="2:4" x14ac:dyDescent="0.25">
      <c r="B19" s="527" t="s">
        <v>3</v>
      </c>
      <c r="C19" s="490">
        <v>0</v>
      </c>
      <c r="D19" s="101"/>
    </row>
    <row r="20" spans="2:4" x14ac:dyDescent="0.25">
      <c r="B20" s="527"/>
      <c r="C20" s="549"/>
      <c r="D20" s="542"/>
    </row>
    <row r="21" spans="2:4" x14ac:dyDescent="0.25">
      <c r="B21" s="528" t="s">
        <v>325</v>
      </c>
      <c r="C21" s="540"/>
      <c r="D21" s="542"/>
    </row>
    <row r="22" spans="2:4" x14ac:dyDescent="0.25">
      <c r="B22" s="527" t="s">
        <v>326</v>
      </c>
      <c r="C22" s="487">
        <v>0</v>
      </c>
      <c r="D22" s="101"/>
    </row>
    <row r="23" spans="2:4" x14ac:dyDescent="0.25">
      <c r="B23" s="527" t="s">
        <v>327</v>
      </c>
      <c r="C23" s="487">
        <v>0</v>
      </c>
      <c r="D23" s="101"/>
    </row>
    <row r="24" spans="2:4" x14ac:dyDescent="0.25">
      <c r="B24" s="527" t="s">
        <v>328</v>
      </c>
      <c r="C24" s="487">
        <v>0</v>
      </c>
      <c r="D24" s="101"/>
    </row>
    <row r="25" spans="2:4" x14ac:dyDescent="0.25">
      <c r="B25" s="527"/>
      <c r="C25" s="540"/>
      <c r="D25" s="542"/>
    </row>
    <row r="26" spans="2:4" x14ac:dyDescent="0.25">
      <c r="B26" s="528" t="s">
        <v>329</v>
      </c>
      <c r="C26" s="540"/>
      <c r="D26" s="542"/>
    </row>
    <row r="27" spans="2:4" x14ac:dyDescent="0.25">
      <c r="B27" s="527" t="s">
        <v>330</v>
      </c>
      <c r="C27" s="487">
        <v>0</v>
      </c>
      <c r="D27" s="101"/>
    </row>
    <row r="28" spans="2:4" x14ac:dyDescent="0.25">
      <c r="B28" s="527" t="s">
        <v>331</v>
      </c>
      <c r="C28" s="487">
        <v>0</v>
      </c>
      <c r="D28" s="101"/>
    </row>
    <row r="29" spans="2:4" x14ac:dyDescent="0.25">
      <c r="B29" s="527" t="s">
        <v>332</v>
      </c>
      <c r="C29" s="487">
        <v>0</v>
      </c>
      <c r="D29" s="101"/>
    </row>
    <row r="30" spans="2:4" ht="15.75" thickBot="1" x14ac:dyDescent="0.3">
      <c r="B30" s="529" t="s">
        <v>333</v>
      </c>
      <c r="C30" s="491">
        <v>0</v>
      </c>
      <c r="D30" s="104"/>
    </row>
    <row r="31" spans="2:4" ht="15.75" thickBot="1" x14ac:dyDescent="0.3"/>
    <row r="32" spans="2:4" ht="15.75" thickBot="1" x14ac:dyDescent="0.3">
      <c r="B32" s="550" t="s">
        <v>53</v>
      </c>
      <c r="C32" s="551" t="s">
        <v>221</v>
      </c>
      <c r="D32" s="552" t="s">
        <v>2</v>
      </c>
    </row>
    <row r="33" spans="2:4" x14ac:dyDescent="0.25">
      <c r="B33" s="526" t="s">
        <v>338</v>
      </c>
      <c r="C33" s="489">
        <f>C37+C38+C39+C42+C43+C44+C45</f>
        <v>0</v>
      </c>
      <c r="D33" s="509"/>
    </row>
    <row r="34" spans="2:4" x14ac:dyDescent="0.25">
      <c r="B34" s="527" t="s">
        <v>3</v>
      </c>
      <c r="C34" s="490">
        <v>0</v>
      </c>
      <c r="D34" s="101"/>
    </row>
    <row r="35" spans="2:4" x14ac:dyDescent="0.25">
      <c r="B35" s="527"/>
      <c r="C35" s="549"/>
      <c r="D35" s="542"/>
    </row>
    <row r="36" spans="2:4" x14ac:dyDescent="0.25">
      <c r="B36" s="528" t="s">
        <v>325</v>
      </c>
      <c r="C36" s="540"/>
      <c r="D36" s="542"/>
    </row>
    <row r="37" spans="2:4" x14ac:dyDescent="0.25">
      <c r="B37" s="527" t="s">
        <v>326</v>
      </c>
      <c r="C37" s="487">
        <v>0</v>
      </c>
      <c r="D37" s="101"/>
    </row>
    <row r="38" spans="2:4" x14ac:dyDescent="0.25">
      <c r="B38" s="527" t="s">
        <v>327</v>
      </c>
      <c r="C38" s="487">
        <v>0</v>
      </c>
      <c r="D38" s="101"/>
    </row>
    <row r="39" spans="2:4" x14ac:dyDescent="0.25">
      <c r="B39" s="527" t="s">
        <v>328</v>
      </c>
      <c r="C39" s="487">
        <v>0</v>
      </c>
      <c r="D39" s="101"/>
    </row>
    <row r="40" spans="2:4" x14ac:dyDescent="0.25">
      <c r="B40" s="527"/>
      <c r="C40" s="540"/>
      <c r="D40" s="542"/>
    </row>
    <row r="41" spans="2:4" x14ac:dyDescent="0.25">
      <c r="B41" s="528" t="s">
        <v>329</v>
      </c>
      <c r="C41" s="540"/>
      <c r="D41" s="542"/>
    </row>
    <row r="42" spans="2:4" x14ac:dyDescent="0.25">
      <c r="B42" s="527" t="s">
        <v>330</v>
      </c>
      <c r="C42" s="487">
        <v>0</v>
      </c>
      <c r="D42" s="101"/>
    </row>
    <row r="43" spans="2:4" x14ac:dyDescent="0.25">
      <c r="B43" s="527" t="s">
        <v>331</v>
      </c>
      <c r="C43" s="487">
        <v>0</v>
      </c>
      <c r="D43" s="101"/>
    </row>
    <row r="44" spans="2:4" x14ac:dyDescent="0.25">
      <c r="B44" s="527" t="s">
        <v>332</v>
      </c>
      <c r="C44" s="487">
        <v>0</v>
      </c>
      <c r="D44" s="101"/>
    </row>
    <row r="45" spans="2:4" ht="15.75" thickBot="1" x14ac:dyDescent="0.3">
      <c r="B45" s="529" t="s">
        <v>333</v>
      </c>
      <c r="C45" s="491">
        <v>0</v>
      </c>
      <c r="D45" s="104"/>
    </row>
    <row r="46" spans="2:4" ht="15.75" thickBot="1" x14ac:dyDescent="0.3"/>
    <row r="47" spans="2:4" ht="15.75" thickBot="1" x14ac:dyDescent="0.3">
      <c r="B47" s="550" t="s">
        <v>54</v>
      </c>
      <c r="C47" s="551" t="s">
        <v>221</v>
      </c>
      <c r="D47" s="552" t="s">
        <v>2</v>
      </c>
    </row>
    <row r="48" spans="2:4" x14ac:dyDescent="0.25">
      <c r="B48" s="526" t="s">
        <v>338</v>
      </c>
      <c r="C48" s="489">
        <f>C52+C53+C54+C57+C58+C59+C60</f>
        <v>0</v>
      </c>
      <c r="D48" s="509"/>
    </row>
    <row r="49" spans="2:4" x14ac:dyDescent="0.25">
      <c r="B49" s="527" t="s">
        <v>3</v>
      </c>
      <c r="C49" s="490">
        <v>0</v>
      </c>
      <c r="D49" s="101"/>
    </row>
    <row r="50" spans="2:4" x14ac:dyDescent="0.25">
      <c r="B50" s="527"/>
      <c r="C50" s="549"/>
      <c r="D50" s="542"/>
    </row>
    <row r="51" spans="2:4" x14ac:dyDescent="0.25">
      <c r="B51" s="528" t="s">
        <v>325</v>
      </c>
      <c r="C51" s="540"/>
      <c r="D51" s="542"/>
    </row>
    <row r="52" spans="2:4" x14ac:dyDescent="0.25">
      <c r="B52" s="527" t="s">
        <v>326</v>
      </c>
      <c r="C52" s="487">
        <v>0</v>
      </c>
      <c r="D52" s="101"/>
    </row>
    <row r="53" spans="2:4" x14ac:dyDescent="0.25">
      <c r="B53" s="527" t="s">
        <v>327</v>
      </c>
      <c r="C53" s="487">
        <v>0</v>
      </c>
      <c r="D53" s="101"/>
    </row>
    <row r="54" spans="2:4" x14ac:dyDescent="0.25">
      <c r="B54" s="527" t="s">
        <v>328</v>
      </c>
      <c r="C54" s="487">
        <v>0</v>
      </c>
      <c r="D54" s="101"/>
    </row>
    <row r="55" spans="2:4" x14ac:dyDescent="0.25">
      <c r="B55" s="527"/>
      <c r="C55" s="540"/>
      <c r="D55" s="542"/>
    </row>
    <row r="56" spans="2:4" x14ac:dyDescent="0.25">
      <c r="B56" s="528" t="s">
        <v>329</v>
      </c>
      <c r="C56" s="540"/>
      <c r="D56" s="542"/>
    </row>
    <row r="57" spans="2:4" x14ac:dyDescent="0.25">
      <c r="B57" s="527" t="s">
        <v>330</v>
      </c>
      <c r="C57" s="487">
        <v>0</v>
      </c>
      <c r="D57" s="101"/>
    </row>
    <row r="58" spans="2:4" x14ac:dyDescent="0.25">
      <c r="B58" s="527" t="s">
        <v>331</v>
      </c>
      <c r="C58" s="487">
        <v>0</v>
      </c>
      <c r="D58" s="101"/>
    </row>
    <row r="59" spans="2:4" x14ac:dyDescent="0.25">
      <c r="B59" s="527" t="s">
        <v>332</v>
      </c>
      <c r="C59" s="487">
        <v>0</v>
      </c>
      <c r="D59" s="101"/>
    </row>
    <row r="60" spans="2:4" ht="15.75" thickBot="1" x14ac:dyDescent="0.3">
      <c r="B60" s="529" t="s">
        <v>333</v>
      </c>
      <c r="C60" s="491">
        <v>0</v>
      </c>
      <c r="D60" s="104"/>
    </row>
    <row r="61" spans="2:4" ht="15.75" thickBot="1" x14ac:dyDescent="0.3"/>
    <row r="62" spans="2:4" ht="15.75" thickBot="1" x14ac:dyDescent="0.3">
      <c r="B62" s="550" t="s">
        <v>63</v>
      </c>
      <c r="C62" s="551" t="s">
        <v>221</v>
      </c>
      <c r="D62" s="552" t="s">
        <v>2</v>
      </c>
    </row>
    <row r="63" spans="2:4" x14ac:dyDescent="0.25">
      <c r="B63" s="526" t="s">
        <v>338</v>
      </c>
      <c r="C63" s="489">
        <f>C67+C68+C69+C72+C73+C74+C75</f>
        <v>0</v>
      </c>
      <c r="D63" s="509"/>
    </row>
    <row r="64" spans="2:4" x14ac:dyDescent="0.25">
      <c r="B64" s="527" t="s">
        <v>3</v>
      </c>
      <c r="C64" s="490">
        <v>0</v>
      </c>
      <c r="D64" s="101"/>
    </row>
    <row r="65" spans="2:4" x14ac:dyDescent="0.25">
      <c r="B65" s="527"/>
      <c r="C65" s="549"/>
      <c r="D65" s="542"/>
    </row>
    <row r="66" spans="2:4" x14ac:dyDescent="0.25">
      <c r="B66" s="528" t="s">
        <v>325</v>
      </c>
      <c r="C66" s="540"/>
      <c r="D66" s="542"/>
    </row>
    <row r="67" spans="2:4" x14ac:dyDescent="0.25">
      <c r="B67" s="527" t="s">
        <v>326</v>
      </c>
      <c r="C67" s="487">
        <v>0</v>
      </c>
      <c r="D67" s="101"/>
    </row>
    <row r="68" spans="2:4" x14ac:dyDescent="0.25">
      <c r="B68" s="527" t="s">
        <v>327</v>
      </c>
      <c r="C68" s="487">
        <v>0</v>
      </c>
      <c r="D68" s="101"/>
    </row>
    <row r="69" spans="2:4" x14ac:dyDescent="0.25">
      <c r="B69" s="527" t="s">
        <v>328</v>
      </c>
      <c r="C69" s="487">
        <v>0</v>
      </c>
      <c r="D69" s="101"/>
    </row>
    <row r="70" spans="2:4" x14ac:dyDescent="0.25">
      <c r="B70" s="527"/>
      <c r="C70" s="540"/>
      <c r="D70" s="542"/>
    </row>
    <row r="71" spans="2:4" x14ac:dyDescent="0.25">
      <c r="B71" s="528" t="s">
        <v>329</v>
      </c>
      <c r="C71" s="540"/>
      <c r="D71" s="542"/>
    </row>
    <row r="72" spans="2:4" x14ac:dyDescent="0.25">
      <c r="B72" s="527" t="s">
        <v>330</v>
      </c>
      <c r="C72" s="487">
        <v>0</v>
      </c>
      <c r="D72" s="101"/>
    </row>
    <row r="73" spans="2:4" x14ac:dyDescent="0.25">
      <c r="B73" s="527" t="s">
        <v>331</v>
      </c>
      <c r="C73" s="487">
        <v>0</v>
      </c>
      <c r="D73" s="101"/>
    </row>
    <row r="74" spans="2:4" x14ac:dyDescent="0.25">
      <c r="B74" s="527" t="s">
        <v>332</v>
      </c>
      <c r="C74" s="487">
        <v>0</v>
      </c>
      <c r="D74" s="101"/>
    </row>
    <row r="75" spans="2:4" ht="15.75" thickBot="1" x14ac:dyDescent="0.3">
      <c r="B75" s="529" t="s">
        <v>333</v>
      </c>
      <c r="C75" s="491">
        <v>0</v>
      </c>
      <c r="D75" s="104"/>
    </row>
    <row r="76" spans="2:4" ht="15.75" thickBot="1" x14ac:dyDescent="0.3"/>
    <row r="77" spans="2:4" ht="15.75" thickBot="1" x14ac:dyDescent="0.3">
      <c r="B77" s="550" t="s">
        <v>56</v>
      </c>
      <c r="C77" s="551" t="s">
        <v>221</v>
      </c>
      <c r="D77" s="552" t="s">
        <v>2</v>
      </c>
    </row>
    <row r="78" spans="2:4" x14ac:dyDescent="0.25">
      <c r="B78" s="526" t="s">
        <v>338</v>
      </c>
      <c r="C78" s="489">
        <f>C82+C83+C84+C87+C88+C89+C90</f>
        <v>0</v>
      </c>
      <c r="D78" s="509"/>
    </row>
    <row r="79" spans="2:4" x14ac:dyDescent="0.25">
      <c r="B79" s="527" t="s">
        <v>3</v>
      </c>
      <c r="C79" s="490">
        <v>0</v>
      </c>
      <c r="D79" s="101"/>
    </row>
    <row r="80" spans="2:4" x14ac:dyDescent="0.25">
      <c r="B80" s="527"/>
      <c r="C80" s="549"/>
      <c r="D80" s="542"/>
    </row>
    <row r="81" spans="2:4" x14ac:dyDescent="0.25">
      <c r="B81" s="528" t="s">
        <v>325</v>
      </c>
      <c r="C81" s="540"/>
      <c r="D81" s="542"/>
    </row>
    <row r="82" spans="2:4" x14ac:dyDescent="0.25">
      <c r="B82" s="527" t="s">
        <v>326</v>
      </c>
      <c r="C82" s="487">
        <v>0</v>
      </c>
      <c r="D82" s="101"/>
    </row>
    <row r="83" spans="2:4" x14ac:dyDescent="0.25">
      <c r="B83" s="527" t="s">
        <v>327</v>
      </c>
      <c r="C83" s="487">
        <v>0</v>
      </c>
      <c r="D83" s="101"/>
    </row>
    <row r="84" spans="2:4" x14ac:dyDescent="0.25">
      <c r="B84" s="527" t="s">
        <v>328</v>
      </c>
      <c r="C84" s="487">
        <v>0</v>
      </c>
      <c r="D84" s="101"/>
    </row>
    <row r="85" spans="2:4" x14ac:dyDescent="0.25">
      <c r="B85" s="527"/>
      <c r="C85" s="540"/>
      <c r="D85" s="542"/>
    </row>
    <row r="86" spans="2:4" x14ac:dyDescent="0.25">
      <c r="B86" s="528" t="s">
        <v>329</v>
      </c>
      <c r="C86" s="540"/>
      <c r="D86" s="542"/>
    </row>
    <row r="87" spans="2:4" x14ac:dyDescent="0.25">
      <c r="B87" s="527" t="s">
        <v>330</v>
      </c>
      <c r="C87" s="487">
        <v>0</v>
      </c>
      <c r="D87" s="101"/>
    </row>
    <row r="88" spans="2:4" x14ac:dyDescent="0.25">
      <c r="B88" s="527" t="s">
        <v>331</v>
      </c>
      <c r="C88" s="487">
        <v>0</v>
      </c>
      <c r="D88" s="101"/>
    </row>
    <row r="89" spans="2:4" x14ac:dyDescent="0.25">
      <c r="B89" s="527" t="s">
        <v>332</v>
      </c>
      <c r="C89" s="487">
        <v>0</v>
      </c>
      <c r="D89" s="101"/>
    </row>
    <row r="90" spans="2:4" ht="15.75" thickBot="1" x14ac:dyDescent="0.3">
      <c r="B90" s="529" t="s">
        <v>333</v>
      </c>
      <c r="C90" s="491">
        <v>0</v>
      </c>
      <c r="D90" s="104"/>
    </row>
    <row r="91" spans="2:4" ht="15.75" thickBot="1" x14ac:dyDescent="0.3"/>
    <row r="92" spans="2:4" ht="15.75" thickBot="1" x14ac:dyDescent="0.3">
      <c r="B92" s="550" t="s">
        <v>57</v>
      </c>
      <c r="C92" s="551" t="s">
        <v>221</v>
      </c>
      <c r="D92" s="552" t="s">
        <v>2</v>
      </c>
    </row>
    <row r="93" spans="2:4" x14ac:dyDescent="0.25">
      <c r="B93" s="526" t="s">
        <v>338</v>
      </c>
      <c r="C93" s="489">
        <f>C97+C98+C99+C102+C103+C104+C105</f>
        <v>0</v>
      </c>
      <c r="D93" s="509"/>
    </row>
    <row r="94" spans="2:4" x14ac:dyDescent="0.25">
      <c r="B94" s="527" t="s">
        <v>3</v>
      </c>
      <c r="C94" s="490">
        <v>0</v>
      </c>
      <c r="D94" s="101"/>
    </row>
    <row r="95" spans="2:4" x14ac:dyDescent="0.25">
      <c r="B95" s="527"/>
      <c r="C95" s="549"/>
      <c r="D95" s="542"/>
    </row>
    <row r="96" spans="2:4" x14ac:dyDescent="0.25">
      <c r="B96" s="528" t="s">
        <v>325</v>
      </c>
      <c r="C96" s="540"/>
      <c r="D96" s="542"/>
    </row>
    <row r="97" spans="2:4" x14ac:dyDescent="0.25">
      <c r="B97" s="527" t="s">
        <v>326</v>
      </c>
      <c r="C97" s="487">
        <v>0</v>
      </c>
      <c r="D97" s="101"/>
    </row>
    <row r="98" spans="2:4" x14ac:dyDescent="0.25">
      <c r="B98" s="527" t="s">
        <v>327</v>
      </c>
      <c r="C98" s="487">
        <v>0</v>
      </c>
      <c r="D98" s="101"/>
    </row>
    <row r="99" spans="2:4" x14ac:dyDescent="0.25">
      <c r="B99" s="527" t="s">
        <v>328</v>
      </c>
      <c r="C99" s="487">
        <v>0</v>
      </c>
      <c r="D99" s="101"/>
    </row>
    <row r="100" spans="2:4" x14ac:dyDescent="0.25">
      <c r="B100" s="527"/>
      <c r="C100" s="540"/>
      <c r="D100" s="542"/>
    </row>
    <row r="101" spans="2:4" x14ac:dyDescent="0.25">
      <c r="B101" s="528" t="s">
        <v>329</v>
      </c>
      <c r="C101" s="540"/>
      <c r="D101" s="542"/>
    </row>
    <row r="102" spans="2:4" x14ac:dyDescent="0.25">
      <c r="B102" s="527" t="s">
        <v>330</v>
      </c>
      <c r="C102" s="487">
        <v>0</v>
      </c>
      <c r="D102" s="101"/>
    </row>
    <row r="103" spans="2:4" x14ac:dyDescent="0.25">
      <c r="B103" s="527" t="s">
        <v>331</v>
      </c>
      <c r="C103" s="487">
        <v>0</v>
      </c>
      <c r="D103" s="101"/>
    </row>
    <row r="104" spans="2:4" x14ac:dyDescent="0.25">
      <c r="B104" s="527" t="s">
        <v>332</v>
      </c>
      <c r="C104" s="487">
        <v>0</v>
      </c>
      <c r="D104" s="101"/>
    </row>
    <row r="105" spans="2:4" ht="15.75" thickBot="1" x14ac:dyDescent="0.3">
      <c r="B105" s="529" t="s">
        <v>333</v>
      </c>
      <c r="C105" s="491">
        <v>0</v>
      </c>
      <c r="D105" s="104"/>
    </row>
    <row r="106" spans="2:4" ht="15.75" thickBot="1" x14ac:dyDescent="0.3"/>
    <row r="107" spans="2:4" ht="15.75" thickBot="1" x14ac:dyDescent="0.3">
      <c r="B107" s="550" t="s">
        <v>58</v>
      </c>
      <c r="C107" s="551" t="s">
        <v>221</v>
      </c>
      <c r="D107" s="552" t="s">
        <v>2</v>
      </c>
    </row>
    <row r="108" spans="2:4" x14ac:dyDescent="0.25">
      <c r="B108" s="526" t="s">
        <v>338</v>
      </c>
      <c r="C108" s="489">
        <f>C112+C113+C114+C117+C118+C119+C120</f>
        <v>0</v>
      </c>
      <c r="D108" s="509"/>
    </row>
    <row r="109" spans="2:4" x14ac:dyDescent="0.25">
      <c r="B109" s="527" t="s">
        <v>3</v>
      </c>
      <c r="C109" s="490">
        <v>0</v>
      </c>
      <c r="D109" s="101"/>
    </row>
    <row r="110" spans="2:4" x14ac:dyDescent="0.25">
      <c r="B110" s="527"/>
      <c r="C110" s="549"/>
      <c r="D110" s="542"/>
    </row>
    <row r="111" spans="2:4" x14ac:dyDescent="0.25">
      <c r="B111" s="528" t="s">
        <v>325</v>
      </c>
      <c r="C111" s="540"/>
      <c r="D111" s="542"/>
    </row>
    <row r="112" spans="2:4" x14ac:dyDescent="0.25">
      <c r="B112" s="527" t="s">
        <v>326</v>
      </c>
      <c r="C112" s="487">
        <v>0</v>
      </c>
      <c r="D112" s="101"/>
    </row>
    <row r="113" spans="2:4" x14ac:dyDescent="0.25">
      <c r="B113" s="527" t="s">
        <v>327</v>
      </c>
      <c r="C113" s="487">
        <v>0</v>
      </c>
      <c r="D113" s="101"/>
    </row>
    <row r="114" spans="2:4" x14ac:dyDescent="0.25">
      <c r="B114" s="527" t="s">
        <v>328</v>
      </c>
      <c r="C114" s="487">
        <v>0</v>
      </c>
      <c r="D114" s="101"/>
    </row>
    <row r="115" spans="2:4" x14ac:dyDescent="0.25">
      <c r="B115" s="527"/>
      <c r="C115" s="540"/>
      <c r="D115" s="542"/>
    </row>
    <row r="116" spans="2:4" x14ac:dyDescent="0.25">
      <c r="B116" s="528" t="s">
        <v>329</v>
      </c>
      <c r="C116" s="540"/>
      <c r="D116" s="542"/>
    </row>
    <row r="117" spans="2:4" x14ac:dyDescent="0.25">
      <c r="B117" s="527" t="s">
        <v>330</v>
      </c>
      <c r="C117" s="487">
        <v>0</v>
      </c>
      <c r="D117" s="101"/>
    </row>
    <row r="118" spans="2:4" x14ac:dyDescent="0.25">
      <c r="B118" s="527" t="s">
        <v>331</v>
      </c>
      <c r="C118" s="487">
        <v>0</v>
      </c>
      <c r="D118" s="101"/>
    </row>
    <row r="119" spans="2:4" x14ac:dyDescent="0.25">
      <c r="B119" s="527" t="s">
        <v>332</v>
      </c>
      <c r="C119" s="487">
        <v>0</v>
      </c>
      <c r="D119" s="101"/>
    </row>
    <row r="120" spans="2:4" ht="15.75" thickBot="1" x14ac:dyDescent="0.3">
      <c r="B120" s="529" t="s">
        <v>333</v>
      </c>
      <c r="C120" s="491">
        <v>0</v>
      </c>
      <c r="D120" s="104"/>
    </row>
    <row r="121" spans="2:4" ht="15.75" thickBot="1" x14ac:dyDescent="0.3"/>
    <row r="122" spans="2:4" ht="15.75" thickBot="1" x14ac:dyDescent="0.3">
      <c r="B122" s="550" t="s">
        <v>59</v>
      </c>
      <c r="C122" s="551" t="s">
        <v>221</v>
      </c>
      <c r="D122" s="552" t="s">
        <v>2</v>
      </c>
    </row>
    <row r="123" spans="2:4" x14ac:dyDescent="0.25">
      <c r="B123" s="526" t="s">
        <v>338</v>
      </c>
      <c r="C123" s="489">
        <f>C127+C128+C129+C132+C133+C134+C135</f>
        <v>0</v>
      </c>
      <c r="D123" s="509"/>
    </row>
    <row r="124" spans="2:4" x14ac:dyDescent="0.25">
      <c r="B124" s="527" t="s">
        <v>3</v>
      </c>
      <c r="C124" s="490">
        <v>0</v>
      </c>
      <c r="D124" s="101"/>
    </row>
    <row r="125" spans="2:4" x14ac:dyDescent="0.25">
      <c r="B125" s="527"/>
      <c r="C125" s="549"/>
      <c r="D125" s="542"/>
    </row>
    <row r="126" spans="2:4" x14ac:dyDescent="0.25">
      <c r="B126" s="528" t="s">
        <v>325</v>
      </c>
      <c r="C126" s="540"/>
      <c r="D126" s="542"/>
    </row>
    <row r="127" spans="2:4" x14ac:dyDescent="0.25">
      <c r="B127" s="527" t="s">
        <v>326</v>
      </c>
      <c r="C127" s="487">
        <v>0</v>
      </c>
      <c r="D127" s="101"/>
    </row>
    <row r="128" spans="2:4" x14ac:dyDescent="0.25">
      <c r="B128" s="527" t="s">
        <v>327</v>
      </c>
      <c r="C128" s="487">
        <v>0</v>
      </c>
      <c r="D128" s="101"/>
    </row>
    <row r="129" spans="2:4" x14ac:dyDescent="0.25">
      <c r="B129" s="527" t="s">
        <v>328</v>
      </c>
      <c r="C129" s="487">
        <v>0</v>
      </c>
      <c r="D129" s="101"/>
    </row>
    <row r="130" spans="2:4" x14ac:dyDescent="0.25">
      <c r="B130" s="527"/>
      <c r="C130" s="540"/>
      <c r="D130" s="542"/>
    </row>
    <row r="131" spans="2:4" x14ac:dyDescent="0.25">
      <c r="B131" s="528" t="s">
        <v>329</v>
      </c>
      <c r="C131" s="540"/>
      <c r="D131" s="542"/>
    </row>
    <row r="132" spans="2:4" x14ac:dyDescent="0.25">
      <c r="B132" s="527" t="s">
        <v>330</v>
      </c>
      <c r="C132" s="487">
        <v>0</v>
      </c>
      <c r="D132" s="101"/>
    </row>
    <row r="133" spans="2:4" x14ac:dyDescent="0.25">
      <c r="B133" s="527" t="s">
        <v>331</v>
      </c>
      <c r="C133" s="487">
        <v>0</v>
      </c>
      <c r="D133" s="101"/>
    </row>
    <row r="134" spans="2:4" x14ac:dyDescent="0.25">
      <c r="B134" s="527" t="s">
        <v>332</v>
      </c>
      <c r="C134" s="487">
        <v>0</v>
      </c>
      <c r="D134" s="101"/>
    </row>
    <row r="135" spans="2:4" ht="15.75" thickBot="1" x14ac:dyDescent="0.3">
      <c r="B135" s="529" t="s">
        <v>333</v>
      </c>
      <c r="C135" s="491">
        <v>0</v>
      </c>
      <c r="D135" s="104"/>
    </row>
    <row r="136" spans="2:4" ht="15.75" thickBot="1" x14ac:dyDescent="0.3"/>
    <row r="137" spans="2:4" ht="15.75" thickBot="1" x14ac:dyDescent="0.3">
      <c r="B137" s="550" t="s">
        <v>60</v>
      </c>
      <c r="C137" s="551" t="s">
        <v>221</v>
      </c>
      <c r="D137" s="552" t="s">
        <v>2</v>
      </c>
    </row>
    <row r="138" spans="2:4" x14ac:dyDescent="0.25">
      <c r="B138" s="526" t="s">
        <v>338</v>
      </c>
      <c r="C138" s="489">
        <f>C142+C143+C144+C147+C148+C149+C150</f>
        <v>0</v>
      </c>
      <c r="D138" s="509"/>
    </row>
    <row r="139" spans="2:4" x14ac:dyDescent="0.25">
      <c r="B139" s="527" t="s">
        <v>3</v>
      </c>
      <c r="C139" s="490">
        <v>0</v>
      </c>
      <c r="D139" s="101"/>
    </row>
    <row r="140" spans="2:4" x14ac:dyDescent="0.25">
      <c r="B140" s="527"/>
      <c r="C140" s="549"/>
      <c r="D140" s="542"/>
    </row>
    <row r="141" spans="2:4" x14ac:dyDescent="0.25">
      <c r="B141" s="528" t="s">
        <v>325</v>
      </c>
      <c r="C141" s="540"/>
      <c r="D141" s="542"/>
    </row>
    <row r="142" spans="2:4" x14ac:dyDescent="0.25">
      <c r="B142" s="527" t="s">
        <v>326</v>
      </c>
      <c r="C142" s="487">
        <v>0</v>
      </c>
      <c r="D142" s="101"/>
    </row>
    <row r="143" spans="2:4" x14ac:dyDescent="0.25">
      <c r="B143" s="527" t="s">
        <v>327</v>
      </c>
      <c r="C143" s="487">
        <v>0</v>
      </c>
      <c r="D143" s="101"/>
    </row>
    <row r="144" spans="2:4" x14ac:dyDescent="0.25">
      <c r="B144" s="527" t="s">
        <v>328</v>
      </c>
      <c r="C144" s="487">
        <v>0</v>
      </c>
      <c r="D144" s="101"/>
    </row>
    <row r="145" spans="2:4" x14ac:dyDescent="0.25">
      <c r="B145" s="527"/>
      <c r="C145" s="540"/>
      <c r="D145" s="542"/>
    </row>
    <row r="146" spans="2:4" x14ac:dyDescent="0.25">
      <c r="B146" s="528" t="s">
        <v>329</v>
      </c>
      <c r="C146" s="540"/>
      <c r="D146" s="542"/>
    </row>
    <row r="147" spans="2:4" x14ac:dyDescent="0.25">
      <c r="B147" s="527" t="s">
        <v>330</v>
      </c>
      <c r="C147" s="487">
        <v>0</v>
      </c>
      <c r="D147" s="101"/>
    </row>
    <row r="148" spans="2:4" x14ac:dyDescent="0.25">
      <c r="B148" s="527" t="s">
        <v>331</v>
      </c>
      <c r="C148" s="487">
        <v>0</v>
      </c>
      <c r="D148" s="101"/>
    </row>
    <row r="149" spans="2:4" x14ac:dyDescent="0.25">
      <c r="B149" s="527" t="s">
        <v>332</v>
      </c>
      <c r="C149" s="487">
        <v>0</v>
      </c>
      <c r="D149" s="101"/>
    </row>
    <row r="150" spans="2:4" ht="15.75" thickBot="1" x14ac:dyDescent="0.3">
      <c r="B150" s="529" t="s">
        <v>333</v>
      </c>
      <c r="C150" s="491">
        <v>0</v>
      </c>
      <c r="D150" s="104"/>
    </row>
    <row r="151" spans="2:4" ht="15.75" thickBot="1" x14ac:dyDescent="0.3"/>
    <row r="152" spans="2:4" ht="15.75" thickBot="1" x14ac:dyDescent="0.3">
      <c r="B152" s="550" t="s">
        <v>61</v>
      </c>
      <c r="C152" s="551" t="s">
        <v>221</v>
      </c>
      <c r="D152" s="552" t="s">
        <v>2</v>
      </c>
    </row>
    <row r="153" spans="2:4" x14ac:dyDescent="0.25">
      <c r="B153" s="526" t="s">
        <v>338</v>
      </c>
      <c r="C153" s="489">
        <f>C157+C158+C159+C162+C163+C164+C165</f>
        <v>0</v>
      </c>
      <c r="D153" s="509"/>
    </row>
    <row r="154" spans="2:4" x14ac:dyDescent="0.25">
      <c r="B154" s="527" t="s">
        <v>3</v>
      </c>
      <c r="C154" s="490">
        <v>0</v>
      </c>
      <c r="D154" s="101"/>
    </row>
    <row r="155" spans="2:4" x14ac:dyDescent="0.25">
      <c r="B155" s="527"/>
      <c r="C155" s="549"/>
      <c r="D155" s="542"/>
    </row>
    <row r="156" spans="2:4" x14ac:dyDescent="0.25">
      <c r="B156" s="528" t="s">
        <v>325</v>
      </c>
      <c r="C156" s="540"/>
      <c r="D156" s="542"/>
    </row>
    <row r="157" spans="2:4" x14ac:dyDescent="0.25">
      <c r="B157" s="527" t="s">
        <v>326</v>
      </c>
      <c r="C157" s="487">
        <v>0</v>
      </c>
      <c r="D157" s="101"/>
    </row>
    <row r="158" spans="2:4" x14ac:dyDescent="0.25">
      <c r="B158" s="527" t="s">
        <v>327</v>
      </c>
      <c r="C158" s="487">
        <v>0</v>
      </c>
      <c r="D158" s="101"/>
    </row>
    <row r="159" spans="2:4" x14ac:dyDescent="0.25">
      <c r="B159" s="527" t="s">
        <v>328</v>
      </c>
      <c r="C159" s="487">
        <v>0</v>
      </c>
      <c r="D159" s="101"/>
    </row>
    <row r="160" spans="2:4" x14ac:dyDescent="0.25">
      <c r="B160" s="527"/>
      <c r="C160" s="540"/>
      <c r="D160" s="542"/>
    </row>
    <row r="161" spans="2:4" x14ac:dyDescent="0.25">
      <c r="B161" s="528" t="s">
        <v>329</v>
      </c>
      <c r="C161" s="540"/>
      <c r="D161" s="542"/>
    </row>
    <row r="162" spans="2:4" x14ac:dyDescent="0.25">
      <c r="B162" s="527" t="s">
        <v>330</v>
      </c>
      <c r="C162" s="487">
        <v>0</v>
      </c>
      <c r="D162" s="101"/>
    </row>
    <row r="163" spans="2:4" x14ac:dyDescent="0.25">
      <c r="B163" s="527" t="s">
        <v>331</v>
      </c>
      <c r="C163" s="487">
        <v>0</v>
      </c>
      <c r="D163" s="101"/>
    </row>
    <row r="164" spans="2:4" x14ac:dyDescent="0.25">
      <c r="B164" s="527" t="s">
        <v>332</v>
      </c>
      <c r="C164" s="487">
        <v>0</v>
      </c>
      <c r="D164" s="101"/>
    </row>
    <row r="165" spans="2:4" ht="15.75" thickBot="1" x14ac:dyDescent="0.3">
      <c r="B165" s="529" t="s">
        <v>333</v>
      </c>
      <c r="C165" s="491">
        <v>0</v>
      </c>
      <c r="D165" s="104"/>
    </row>
    <row r="166" spans="2:4" ht="15.75" thickBot="1" x14ac:dyDescent="0.3"/>
    <row r="167" spans="2:4" ht="15.75" thickBot="1" x14ac:dyDescent="0.3">
      <c r="B167" s="550" t="s">
        <v>248</v>
      </c>
      <c r="C167" s="551" t="s">
        <v>221</v>
      </c>
      <c r="D167" s="552" t="s">
        <v>2</v>
      </c>
    </row>
    <row r="168" spans="2:4" x14ac:dyDescent="0.25">
      <c r="B168" s="526" t="s">
        <v>338</v>
      </c>
      <c r="C168" s="489">
        <f>C172+C173+C174+C177+C178+C179+C180</f>
        <v>0</v>
      </c>
      <c r="D168" s="509"/>
    </row>
    <row r="169" spans="2:4" x14ac:dyDescent="0.25">
      <c r="B169" s="527" t="s">
        <v>3</v>
      </c>
      <c r="C169" s="490">
        <v>0</v>
      </c>
      <c r="D169" s="101"/>
    </row>
    <row r="170" spans="2:4" x14ac:dyDescent="0.25">
      <c r="B170" s="527"/>
      <c r="C170" s="549"/>
      <c r="D170" s="542"/>
    </row>
    <row r="171" spans="2:4" x14ac:dyDescent="0.25">
      <c r="B171" s="528" t="s">
        <v>325</v>
      </c>
      <c r="C171" s="540"/>
      <c r="D171" s="542"/>
    </row>
    <row r="172" spans="2:4" x14ac:dyDescent="0.25">
      <c r="B172" s="527" t="s">
        <v>326</v>
      </c>
      <c r="C172" s="487">
        <v>0</v>
      </c>
      <c r="D172" s="101"/>
    </row>
    <row r="173" spans="2:4" x14ac:dyDescent="0.25">
      <c r="B173" s="527" t="s">
        <v>327</v>
      </c>
      <c r="C173" s="487">
        <v>0</v>
      </c>
      <c r="D173" s="101"/>
    </row>
    <row r="174" spans="2:4" x14ac:dyDescent="0.25">
      <c r="B174" s="527" t="s">
        <v>328</v>
      </c>
      <c r="C174" s="487">
        <v>0</v>
      </c>
      <c r="D174" s="101"/>
    </row>
    <row r="175" spans="2:4" x14ac:dyDescent="0.25">
      <c r="B175" s="527"/>
      <c r="C175" s="540"/>
      <c r="D175" s="542"/>
    </row>
    <row r="176" spans="2:4" x14ac:dyDescent="0.25">
      <c r="B176" s="528" t="s">
        <v>329</v>
      </c>
      <c r="C176" s="540"/>
      <c r="D176" s="542"/>
    </row>
    <row r="177" spans="2:4" x14ac:dyDescent="0.25">
      <c r="B177" s="527" t="s">
        <v>330</v>
      </c>
      <c r="C177" s="487">
        <v>0</v>
      </c>
      <c r="D177" s="101"/>
    </row>
    <row r="178" spans="2:4" x14ac:dyDescent="0.25">
      <c r="B178" s="527" t="s">
        <v>331</v>
      </c>
      <c r="C178" s="487">
        <v>0</v>
      </c>
      <c r="D178" s="101"/>
    </row>
    <row r="179" spans="2:4" x14ac:dyDescent="0.25">
      <c r="B179" s="527" t="s">
        <v>332</v>
      </c>
      <c r="C179" s="487">
        <v>0</v>
      </c>
      <c r="D179" s="101"/>
    </row>
    <row r="180" spans="2:4" ht="15.75" thickBot="1" x14ac:dyDescent="0.3">
      <c r="B180" s="529" t="s">
        <v>333</v>
      </c>
      <c r="C180" s="491">
        <v>0</v>
      </c>
      <c r="D180" s="104"/>
    </row>
    <row r="181" spans="2:4" ht="15.75" thickBot="1" x14ac:dyDescent="0.3"/>
    <row r="182" spans="2:4" ht="15.75" thickBot="1" x14ac:dyDescent="0.3">
      <c r="B182" s="550" t="s">
        <v>249</v>
      </c>
      <c r="C182" s="551" t="s">
        <v>221</v>
      </c>
      <c r="D182" s="552" t="s">
        <v>2</v>
      </c>
    </row>
    <row r="183" spans="2:4" x14ac:dyDescent="0.25">
      <c r="B183" s="526" t="s">
        <v>338</v>
      </c>
      <c r="C183" s="489">
        <f>C187+C188+C189+C192+C193+C194+C195</f>
        <v>0</v>
      </c>
      <c r="D183" s="509"/>
    </row>
    <row r="184" spans="2:4" x14ac:dyDescent="0.25">
      <c r="B184" s="527" t="s">
        <v>3</v>
      </c>
      <c r="C184" s="490">
        <v>0</v>
      </c>
      <c r="D184" s="101"/>
    </row>
    <row r="185" spans="2:4" x14ac:dyDescent="0.25">
      <c r="B185" s="527"/>
      <c r="C185" s="549"/>
      <c r="D185" s="542"/>
    </row>
    <row r="186" spans="2:4" x14ac:dyDescent="0.25">
      <c r="B186" s="528" t="s">
        <v>325</v>
      </c>
      <c r="C186" s="540"/>
      <c r="D186" s="542"/>
    </row>
    <row r="187" spans="2:4" x14ac:dyDescent="0.25">
      <c r="B187" s="527" t="s">
        <v>326</v>
      </c>
      <c r="C187" s="487">
        <v>0</v>
      </c>
      <c r="D187" s="101"/>
    </row>
    <row r="188" spans="2:4" x14ac:dyDescent="0.25">
      <c r="B188" s="527" t="s">
        <v>327</v>
      </c>
      <c r="C188" s="487">
        <v>0</v>
      </c>
      <c r="D188" s="101"/>
    </row>
    <row r="189" spans="2:4" x14ac:dyDescent="0.25">
      <c r="B189" s="527" t="s">
        <v>328</v>
      </c>
      <c r="C189" s="487">
        <v>0</v>
      </c>
      <c r="D189" s="101"/>
    </row>
    <row r="190" spans="2:4" x14ac:dyDescent="0.25">
      <c r="B190" s="527"/>
      <c r="C190" s="540"/>
      <c r="D190" s="542"/>
    </row>
    <row r="191" spans="2:4" x14ac:dyDescent="0.25">
      <c r="B191" s="528" t="s">
        <v>329</v>
      </c>
      <c r="C191" s="540"/>
      <c r="D191" s="542"/>
    </row>
    <row r="192" spans="2:4" x14ac:dyDescent="0.25">
      <c r="B192" s="527" t="s">
        <v>330</v>
      </c>
      <c r="C192" s="487">
        <v>0</v>
      </c>
      <c r="D192" s="101"/>
    </row>
    <row r="193" spans="2:4" x14ac:dyDescent="0.25">
      <c r="B193" s="527" t="s">
        <v>331</v>
      </c>
      <c r="C193" s="487">
        <v>0</v>
      </c>
      <c r="D193" s="101"/>
    </row>
    <row r="194" spans="2:4" x14ac:dyDescent="0.25">
      <c r="B194" s="527" t="s">
        <v>332</v>
      </c>
      <c r="C194" s="487">
        <v>0</v>
      </c>
      <c r="D194" s="101"/>
    </row>
    <row r="195" spans="2:4" ht="15.75" thickBot="1" x14ac:dyDescent="0.3">
      <c r="B195" s="529" t="s">
        <v>333</v>
      </c>
      <c r="C195" s="491">
        <v>0</v>
      </c>
      <c r="D195" s="104"/>
    </row>
    <row r="196" spans="2:4" ht="15.75" thickBot="1" x14ac:dyDescent="0.3"/>
    <row r="197" spans="2:4" ht="15.75" thickBot="1" x14ac:dyDescent="0.3">
      <c r="B197" s="550" t="s">
        <v>250</v>
      </c>
      <c r="C197" s="551" t="s">
        <v>221</v>
      </c>
      <c r="D197" s="552" t="s">
        <v>2</v>
      </c>
    </row>
    <row r="198" spans="2:4" x14ac:dyDescent="0.25">
      <c r="B198" s="526" t="s">
        <v>338</v>
      </c>
      <c r="C198" s="489">
        <f>C202+C203+C204+C207+C208+C209+C210</f>
        <v>0</v>
      </c>
      <c r="D198" s="509"/>
    </row>
    <row r="199" spans="2:4" x14ac:dyDescent="0.25">
      <c r="B199" s="527" t="s">
        <v>3</v>
      </c>
      <c r="C199" s="490">
        <v>0</v>
      </c>
      <c r="D199" s="101"/>
    </row>
    <row r="200" spans="2:4" x14ac:dyDescent="0.25">
      <c r="B200" s="527"/>
      <c r="C200" s="549"/>
      <c r="D200" s="542"/>
    </row>
    <row r="201" spans="2:4" x14ac:dyDescent="0.25">
      <c r="B201" s="528" t="s">
        <v>325</v>
      </c>
      <c r="C201" s="540"/>
      <c r="D201" s="542"/>
    </row>
    <row r="202" spans="2:4" x14ac:dyDescent="0.25">
      <c r="B202" s="527" t="s">
        <v>326</v>
      </c>
      <c r="C202" s="487">
        <v>0</v>
      </c>
      <c r="D202" s="101"/>
    </row>
    <row r="203" spans="2:4" x14ac:dyDescent="0.25">
      <c r="B203" s="527" t="s">
        <v>327</v>
      </c>
      <c r="C203" s="487">
        <v>0</v>
      </c>
      <c r="D203" s="101"/>
    </row>
    <row r="204" spans="2:4" x14ac:dyDescent="0.25">
      <c r="B204" s="527" t="s">
        <v>328</v>
      </c>
      <c r="C204" s="487">
        <v>0</v>
      </c>
      <c r="D204" s="101"/>
    </row>
    <row r="205" spans="2:4" x14ac:dyDescent="0.25">
      <c r="B205" s="527"/>
      <c r="C205" s="540"/>
      <c r="D205" s="542"/>
    </row>
    <row r="206" spans="2:4" x14ac:dyDescent="0.25">
      <c r="B206" s="528" t="s">
        <v>329</v>
      </c>
      <c r="C206" s="540"/>
      <c r="D206" s="542"/>
    </row>
    <row r="207" spans="2:4" x14ac:dyDescent="0.25">
      <c r="B207" s="527" t="s">
        <v>330</v>
      </c>
      <c r="C207" s="487">
        <v>0</v>
      </c>
      <c r="D207" s="101"/>
    </row>
    <row r="208" spans="2:4" x14ac:dyDescent="0.25">
      <c r="B208" s="527" t="s">
        <v>331</v>
      </c>
      <c r="C208" s="487">
        <v>0</v>
      </c>
      <c r="D208" s="101"/>
    </row>
    <row r="209" spans="2:4" x14ac:dyDescent="0.25">
      <c r="B209" s="527" t="s">
        <v>332</v>
      </c>
      <c r="C209" s="487">
        <v>0</v>
      </c>
      <c r="D209" s="101"/>
    </row>
    <row r="210" spans="2:4" ht="15.75" thickBot="1" x14ac:dyDescent="0.3">
      <c r="B210" s="529" t="s">
        <v>333</v>
      </c>
      <c r="C210" s="491">
        <v>0</v>
      </c>
      <c r="D210" s="104"/>
    </row>
    <row r="211" spans="2:4" ht="15.75" thickBot="1" x14ac:dyDescent="0.3"/>
    <row r="212" spans="2:4" ht="15.75" thickBot="1" x14ac:dyDescent="0.3">
      <c r="B212" s="550" t="s">
        <v>251</v>
      </c>
      <c r="C212" s="551" t="s">
        <v>221</v>
      </c>
      <c r="D212" s="552" t="s">
        <v>2</v>
      </c>
    </row>
    <row r="213" spans="2:4" x14ac:dyDescent="0.25">
      <c r="B213" s="526" t="s">
        <v>338</v>
      </c>
      <c r="C213" s="489">
        <f>C217+C218+C219+C222+C223+C224+C225</f>
        <v>0</v>
      </c>
      <c r="D213" s="509"/>
    </row>
    <row r="214" spans="2:4" x14ac:dyDescent="0.25">
      <c r="B214" s="527" t="s">
        <v>3</v>
      </c>
      <c r="C214" s="490">
        <v>0</v>
      </c>
      <c r="D214" s="101"/>
    </row>
    <row r="215" spans="2:4" x14ac:dyDescent="0.25">
      <c r="B215" s="527"/>
      <c r="C215" s="549"/>
      <c r="D215" s="542"/>
    </row>
    <row r="216" spans="2:4" x14ac:dyDescent="0.25">
      <c r="B216" s="528" t="s">
        <v>325</v>
      </c>
      <c r="C216" s="540"/>
      <c r="D216" s="542"/>
    </row>
    <row r="217" spans="2:4" x14ac:dyDescent="0.25">
      <c r="B217" s="527" t="s">
        <v>326</v>
      </c>
      <c r="C217" s="487">
        <v>0</v>
      </c>
      <c r="D217" s="101"/>
    </row>
    <row r="218" spans="2:4" x14ac:dyDescent="0.25">
      <c r="B218" s="527" t="s">
        <v>327</v>
      </c>
      <c r="C218" s="487">
        <v>0</v>
      </c>
      <c r="D218" s="101"/>
    </row>
    <row r="219" spans="2:4" x14ac:dyDescent="0.25">
      <c r="B219" s="527" t="s">
        <v>328</v>
      </c>
      <c r="C219" s="487">
        <v>0</v>
      </c>
      <c r="D219" s="101"/>
    </row>
    <row r="220" spans="2:4" x14ac:dyDescent="0.25">
      <c r="B220" s="527"/>
      <c r="C220" s="540"/>
      <c r="D220" s="542"/>
    </row>
    <row r="221" spans="2:4" x14ac:dyDescent="0.25">
      <c r="B221" s="528" t="s">
        <v>329</v>
      </c>
      <c r="C221" s="540"/>
      <c r="D221" s="542"/>
    </row>
    <row r="222" spans="2:4" x14ac:dyDescent="0.25">
      <c r="B222" s="527" t="s">
        <v>330</v>
      </c>
      <c r="C222" s="487">
        <v>0</v>
      </c>
      <c r="D222" s="101"/>
    </row>
    <row r="223" spans="2:4" x14ac:dyDescent="0.25">
      <c r="B223" s="527" t="s">
        <v>331</v>
      </c>
      <c r="C223" s="487">
        <v>0</v>
      </c>
      <c r="D223" s="101"/>
    </row>
    <row r="224" spans="2:4" x14ac:dyDescent="0.25">
      <c r="B224" s="527" t="s">
        <v>332</v>
      </c>
      <c r="C224" s="487">
        <v>0</v>
      </c>
      <c r="D224" s="101"/>
    </row>
    <row r="225" spans="2:4" ht="15.75" thickBot="1" x14ac:dyDescent="0.3">
      <c r="B225" s="529" t="s">
        <v>333</v>
      </c>
      <c r="C225" s="491">
        <v>0</v>
      </c>
      <c r="D225" s="104"/>
    </row>
    <row r="226" spans="2:4" ht="15.75" thickBot="1" x14ac:dyDescent="0.3"/>
    <row r="227" spans="2:4" ht="15.75" thickBot="1" x14ac:dyDescent="0.3">
      <c r="B227" s="550" t="s">
        <v>252</v>
      </c>
      <c r="C227" s="551" t="s">
        <v>221</v>
      </c>
      <c r="D227" s="552" t="s">
        <v>2</v>
      </c>
    </row>
    <row r="228" spans="2:4" x14ac:dyDescent="0.25">
      <c r="B228" s="526" t="s">
        <v>338</v>
      </c>
      <c r="C228" s="489">
        <f>C232+C233+C234+C237+C238+C239+C240</f>
        <v>0</v>
      </c>
      <c r="D228" s="509"/>
    </row>
    <row r="229" spans="2:4" x14ac:dyDescent="0.25">
      <c r="B229" s="527" t="s">
        <v>3</v>
      </c>
      <c r="C229" s="490">
        <v>0</v>
      </c>
      <c r="D229" s="101"/>
    </row>
    <row r="230" spans="2:4" x14ac:dyDescent="0.25">
      <c r="B230" s="527"/>
      <c r="C230" s="549"/>
      <c r="D230" s="542"/>
    </row>
    <row r="231" spans="2:4" x14ac:dyDescent="0.25">
      <c r="B231" s="528" t="s">
        <v>325</v>
      </c>
      <c r="C231" s="540"/>
      <c r="D231" s="542"/>
    </row>
    <row r="232" spans="2:4" x14ac:dyDescent="0.25">
      <c r="B232" s="527" t="s">
        <v>326</v>
      </c>
      <c r="C232" s="487">
        <v>0</v>
      </c>
      <c r="D232" s="101"/>
    </row>
    <row r="233" spans="2:4" x14ac:dyDescent="0.25">
      <c r="B233" s="527" t="s">
        <v>327</v>
      </c>
      <c r="C233" s="487">
        <v>0</v>
      </c>
      <c r="D233" s="101"/>
    </row>
    <row r="234" spans="2:4" x14ac:dyDescent="0.25">
      <c r="B234" s="527" t="s">
        <v>328</v>
      </c>
      <c r="C234" s="487">
        <v>0</v>
      </c>
      <c r="D234" s="101"/>
    </row>
    <row r="235" spans="2:4" x14ac:dyDescent="0.25">
      <c r="B235" s="527"/>
      <c r="C235" s="540"/>
      <c r="D235" s="542"/>
    </row>
    <row r="236" spans="2:4" x14ac:dyDescent="0.25">
      <c r="B236" s="528" t="s">
        <v>329</v>
      </c>
      <c r="C236" s="540"/>
      <c r="D236" s="542"/>
    </row>
    <row r="237" spans="2:4" x14ac:dyDescent="0.25">
      <c r="B237" s="527" t="s">
        <v>330</v>
      </c>
      <c r="C237" s="487">
        <v>0</v>
      </c>
      <c r="D237" s="101"/>
    </row>
    <row r="238" spans="2:4" x14ac:dyDescent="0.25">
      <c r="B238" s="527" t="s">
        <v>331</v>
      </c>
      <c r="C238" s="487">
        <v>0</v>
      </c>
      <c r="D238" s="101"/>
    </row>
    <row r="239" spans="2:4" x14ac:dyDescent="0.25">
      <c r="B239" s="527" t="s">
        <v>332</v>
      </c>
      <c r="C239" s="487">
        <v>0</v>
      </c>
      <c r="D239" s="101"/>
    </row>
    <row r="240" spans="2:4" ht="15.75" thickBot="1" x14ac:dyDescent="0.3">
      <c r="B240" s="529" t="s">
        <v>333</v>
      </c>
      <c r="C240" s="491">
        <v>0</v>
      </c>
      <c r="D240" s="104"/>
    </row>
  </sheetData>
  <sheetProtection algorithmName="SHA-512" hashValue="UZw3uDxzF0dhNq03t3I1d8V3tUeLLVC3YJSFyS8IDvOHCA+CWVeoY9HVcAwhpxw1C/pcl/9vSOpuILBaQ21ZtQ==" saltValue="xmCKU+uStCuSEFGKV5oTyQ==" spinCount="100000" sheet="1" objects="1" scenarios="1" selectLockedCells="1"/>
  <protectedRanges>
    <protectedRange sqref="B3:D4 B5 D5" name="Bereich2_1"/>
  </protectedRanges>
  <pageMargins left="0.7" right="0.7" top="0.78740157499999996" bottom="0.78740157499999996" header="0.3" footer="0.3"/>
  <ignoredErrors>
    <ignoredError sqref="C18 C33"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39B5A-63D4-4157-8466-9BFA2322969F}">
  <sheetPr codeName="Tabelle13"/>
  <dimension ref="B1:D240"/>
  <sheetViews>
    <sheetView workbookViewId="0">
      <selection activeCell="D23" sqref="D23"/>
    </sheetView>
  </sheetViews>
  <sheetFormatPr baseColWidth="10" defaultRowHeight="15" x14ac:dyDescent="0.25"/>
  <cols>
    <col min="1" max="1" width="11.42578125" style="1"/>
    <col min="2" max="2" width="73" style="1" customWidth="1"/>
    <col min="3" max="4" width="21.5703125" style="1" customWidth="1"/>
    <col min="5" max="16384" width="11.42578125" style="1"/>
  </cols>
  <sheetData>
    <row r="1" spans="2:4" ht="23.25" x14ac:dyDescent="0.35">
      <c r="B1" s="286" t="s">
        <v>337</v>
      </c>
    </row>
    <row r="2" spans="2:4" ht="15.75" thickBot="1" x14ac:dyDescent="0.3"/>
    <row r="3" spans="2:4" ht="45" customHeight="1" thickBot="1" x14ac:dyDescent="0.3">
      <c r="B3" s="450"/>
      <c r="C3" s="451" t="s">
        <v>223</v>
      </c>
      <c r="D3" s="452" t="s">
        <v>2</v>
      </c>
    </row>
    <row r="4" spans="2:4" ht="18.75" x14ac:dyDescent="0.3">
      <c r="B4" s="453" t="s">
        <v>336</v>
      </c>
      <c r="C4" s="424">
        <f>C7+C8+C9+C11+C12+C13+C14</f>
        <v>0</v>
      </c>
      <c r="D4" s="425"/>
    </row>
    <row r="5" spans="2:4" x14ac:dyDescent="0.25">
      <c r="B5" s="419" t="s">
        <v>3</v>
      </c>
      <c r="C5" s="449">
        <f>SUMIFS($C$18:$C$240,$B$18:$B$240,B5)</f>
        <v>0</v>
      </c>
      <c r="D5" s="420"/>
    </row>
    <row r="6" spans="2:4" x14ac:dyDescent="0.25">
      <c r="B6" s="423" t="s">
        <v>325</v>
      </c>
      <c r="C6" s="454"/>
      <c r="D6" s="420"/>
    </row>
    <row r="7" spans="2:4" x14ac:dyDescent="0.25">
      <c r="B7" s="419" t="s">
        <v>326</v>
      </c>
      <c r="C7" s="454">
        <f>SUMIFS($C$18:$C$240,$B$18:$B$240,B7)</f>
        <v>0</v>
      </c>
      <c r="D7" s="420"/>
    </row>
    <row r="8" spans="2:4" x14ac:dyDescent="0.25">
      <c r="B8" s="419" t="s">
        <v>327</v>
      </c>
      <c r="C8" s="454">
        <f t="shared" ref="C8:C13" si="0">SUMIFS($C$18:$C$240,$B$18:$B$240,B8)</f>
        <v>0</v>
      </c>
      <c r="D8" s="420"/>
    </row>
    <row r="9" spans="2:4" x14ac:dyDescent="0.25">
      <c r="B9" s="419" t="s">
        <v>328</v>
      </c>
      <c r="C9" s="454">
        <f t="shared" si="0"/>
        <v>0</v>
      </c>
      <c r="D9" s="420"/>
    </row>
    <row r="10" spans="2:4" x14ac:dyDescent="0.25">
      <c r="B10" s="423" t="s">
        <v>329</v>
      </c>
      <c r="C10" s="454"/>
      <c r="D10" s="420"/>
    </row>
    <row r="11" spans="2:4" x14ac:dyDescent="0.25">
      <c r="B11" s="419" t="s">
        <v>330</v>
      </c>
      <c r="C11" s="454">
        <f t="shared" si="0"/>
        <v>0</v>
      </c>
      <c r="D11" s="420"/>
    </row>
    <row r="12" spans="2:4" x14ac:dyDescent="0.25">
      <c r="B12" s="419" t="s">
        <v>331</v>
      </c>
      <c r="C12" s="454">
        <f t="shared" si="0"/>
        <v>0</v>
      </c>
      <c r="D12" s="420"/>
    </row>
    <row r="13" spans="2:4" x14ac:dyDescent="0.25">
      <c r="B13" s="419" t="s">
        <v>332</v>
      </c>
      <c r="C13" s="454">
        <f t="shared" si="0"/>
        <v>0</v>
      </c>
      <c r="D13" s="420"/>
    </row>
    <row r="14" spans="2:4" ht="15.75" thickBot="1" x14ac:dyDescent="0.3">
      <c r="B14" s="421" t="s">
        <v>333</v>
      </c>
      <c r="C14" s="455">
        <f>SUMIFS($C$18:$C$240,$B$18:$B$240,B14)</f>
        <v>0</v>
      </c>
      <c r="D14" s="422"/>
    </row>
    <row r="16" spans="2:4" ht="15.75" thickBot="1" x14ac:dyDescent="0.3"/>
    <row r="17" spans="2:4" ht="15.75" thickBot="1" x14ac:dyDescent="0.3">
      <c r="B17" s="554" t="str">
        <f>G_1!B17</f>
        <v>Kraftwerk 1</v>
      </c>
      <c r="C17" s="555" t="s">
        <v>223</v>
      </c>
      <c r="D17" s="556" t="s">
        <v>2</v>
      </c>
    </row>
    <row r="18" spans="2:4" x14ac:dyDescent="0.25">
      <c r="B18" s="457" t="s">
        <v>338</v>
      </c>
      <c r="C18" s="82">
        <f>C22+C23+C24+C27+C28+C29+C30</f>
        <v>0</v>
      </c>
      <c r="D18" s="6"/>
    </row>
    <row r="19" spans="2:4" x14ac:dyDescent="0.25">
      <c r="B19" s="7" t="s">
        <v>3</v>
      </c>
      <c r="C19" s="490">
        <v>0</v>
      </c>
      <c r="D19" s="101"/>
    </row>
    <row r="20" spans="2:4" x14ac:dyDescent="0.25">
      <c r="B20" s="7"/>
      <c r="C20" s="549"/>
      <c r="D20" s="542"/>
    </row>
    <row r="21" spans="2:4" x14ac:dyDescent="0.25">
      <c r="B21" s="456" t="s">
        <v>325</v>
      </c>
      <c r="C21" s="549"/>
      <c r="D21" s="542"/>
    </row>
    <row r="22" spans="2:4" x14ac:dyDescent="0.25">
      <c r="B22" s="7" t="s">
        <v>326</v>
      </c>
      <c r="C22" s="487">
        <v>0</v>
      </c>
      <c r="D22" s="101"/>
    </row>
    <row r="23" spans="2:4" x14ac:dyDescent="0.25">
      <c r="B23" s="7" t="s">
        <v>327</v>
      </c>
      <c r="C23" s="487">
        <v>0</v>
      </c>
      <c r="D23" s="101"/>
    </row>
    <row r="24" spans="2:4" x14ac:dyDescent="0.25">
      <c r="B24" s="7" t="s">
        <v>328</v>
      </c>
      <c r="C24" s="487">
        <v>0</v>
      </c>
      <c r="D24" s="101"/>
    </row>
    <row r="25" spans="2:4" x14ac:dyDescent="0.25">
      <c r="B25" s="7"/>
      <c r="C25" s="549"/>
      <c r="D25" s="542"/>
    </row>
    <row r="26" spans="2:4" x14ac:dyDescent="0.25">
      <c r="B26" s="456" t="s">
        <v>329</v>
      </c>
      <c r="C26" s="549"/>
      <c r="D26" s="542"/>
    </row>
    <row r="27" spans="2:4" x14ac:dyDescent="0.25">
      <c r="B27" s="7" t="s">
        <v>330</v>
      </c>
      <c r="C27" s="487">
        <v>0</v>
      </c>
      <c r="D27" s="101"/>
    </row>
    <row r="28" spans="2:4" x14ac:dyDescent="0.25">
      <c r="B28" s="7" t="s">
        <v>331</v>
      </c>
      <c r="C28" s="487">
        <v>0</v>
      </c>
      <c r="D28" s="101"/>
    </row>
    <row r="29" spans="2:4" x14ac:dyDescent="0.25">
      <c r="B29" s="7" t="s">
        <v>332</v>
      </c>
      <c r="C29" s="487">
        <v>0</v>
      </c>
      <c r="D29" s="101"/>
    </row>
    <row r="30" spans="2:4" ht="15.75" thickBot="1" x14ac:dyDescent="0.3">
      <c r="B30" s="10" t="s">
        <v>333</v>
      </c>
      <c r="C30" s="491">
        <v>0</v>
      </c>
      <c r="D30" s="104"/>
    </row>
    <row r="31" spans="2:4" ht="15.75" thickBot="1" x14ac:dyDescent="0.3"/>
    <row r="32" spans="2:4" ht="15.75" thickBot="1" x14ac:dyDescent="0.3">
      <c r="B32" s="554" t="str">
        <f>G_1!B32</f>
        <v>Kraftwerk 2</v>
      </c>
      <c r="C32" s="555" t="s">
        <v>223</v>
      </c>
      <c r="D32" s="556" t="s">
        <v>2</v>
      </c>
    </row>
    <row r="33" spans="2:4" x14ac:dyDescent="0.25">
      <c r="B33" s="457" t="s">
        <v>338</v>
      </c>
      <c r="C33" s="82">
        <f>C37+C38+C39+C42+C43+C44+C45</f>
        <v>0</v>
      </c>
      <c r="D33" s="6"/>
    </row>
    <row r="34" spans="2:4" x14ac:dyDescent="0.25">
      <c r="B34" s="7" t="s">
        <v>3</v>
      </c>
      <c r="C34" s="490">
        <v>0</v>
      </c>
      <c r="D34" s="101"/>
    </row>
    <row r="35" spans="2:4" x14ac:dyDescent="0.25">
      <c r="B35" s="7"/>
      <c r="C35" s="549"/>
      <c r="D35" s="542"/>
    </row>
    <row r="36" spans="2:4" x14ac:dyDescent="0.25">
      <c r="B36" s="456" t="s">
        <v>325</v>
      </c>
      <c r="C36" s="540"/>
      <c r="D36" s="542"/>
    </row>
    <row r="37" spans="2:4" x14ac:dyDescent="0.25">
      <c r="B37" s="7" t="s">
        <v>326</v>
      </c>
      <c r="C37" s="487">
        <v>0</v>
      </c>
      <c r="D37" s="101"/>
    </row>
    <row r="38" spans="2:4" x14ac:dyDescent="0.25">
      <c r="B38" s="7" t="s">
        <v>327</v>
      </c>
      <c r="C38" s="487">
        <v>0</v>
      </c>
      <c r="D38" s="101"/>
    </row>
    <row r="39" spans="2:4" x14ac:dyDescent="0.25">
      <c r="B39" s="7" t="s">
        <v>328</v>
      </c>
      <c r="C39" s="487">
        <v>0</v>
      </c>
      <c r="D39" s="101"/>
    </row>
    <row r="40" spans="2:4" x14ac:dyDescent="0.25">
      <c r="B40" s="7"/>
      <c r="C40" s="540"/>
      <c r="D40" s="542"/>
    </row>
    <row r="41" spans="2:4" x14ac:dyDescent="0.25">
      <c r="B41" s="456" t="s">
        <v>329</v>
      </c>
      <c r="C41" s="540"/>
      <c r="D41" s="542"/>
    </row>
    <row r="42" spans="2:4" x14ac:dyDescent="0.25">
      <c r="B42" s="7" t="s">
        <v>330</v>
      </c>
      <c r="C42" s="487">
        <v>0</v>
      </c>
      <c r="D42" s="101"/>
    </row>
    <row r="43" spans="2:4" x14ac:dyDescent="0.25">
      <c r="B43" s="7" t="s">
        <v>331</v>
      </c>
      <c r="C43" s="487">
        <v>0</v>
      </c>
      <c r="D43" s="101"/>
    </row>
    <row r="44" spans="2:4" x14ac:dyDescent="0.25">
      <c r="B44" s="7" t="s">
        <v>332</v>
      </c>
      <c r="C44" s="487">
        <v>0</v>
      </c>
      <c r="D44" s="101"/>
    </row>
    <row r="45" spans="2:4" ht="15.75" thickBot="1" x14ac:dyDescent="0.3">
      <c r="B45" s="10" t="s">
        <v>333</v>
      </c>
      <c r="C45" s="491">
        <v>0</v>
      </c>
      <c r="D45" s="104"/>
    </row>
    <row r="46" spans="2:4" ht="15.75" thickBot="1" x14ac:dyDescent="0.3"/>
    <row r="47" spans="2:4" ht="15.75" thickBot="1" x14ac:dyDescent="0.3">
      <c r="B47" s="554" t="str">
        <f>G_1!B47</f>
        <v>Kraftwerk 3</v>
      </c>
      <c r="C47" s="555" t="s">
        <v>223</v>
      </c>
      <c r="D47" s="556" t="s">
        <v>2</v>
      </c>
    </row>
    <row r="48" spans="2:4" x14ac:dyDescent="0.25">
      <c r="B48" s="457" t="s">
        <v>338</v>
      </c>
      <c r="C48" s="82">
        <f>C52+C53+C54+C57+C58+C59+C60</f>
        <v>0</v>
      </c>
      <c r="D48" s="6"/>
    </row>
    <row r="49" spans="2:4" x14ac:dyDescent="0.25">
      <c r="B49" s="7" t="s">
        <v>3</v>
      </c>
      <c r="C49" s="490">
        <v>0</v>
      </c>
      <c r="D49" s="101"/>
    </row>
    <row r="50" spans="2:4" x14ac:dyDescent="0.25">
      <c r="B50" s="7"/>
      <c r="C50" s="549"/>
      <c r="D50" s="542"/>
    </row>
    <row r="51" spans="2:4" x14ac:dyDescent="0.25">
      <c r="B51" s="456" t="s">
        <v>325</v>
      </c>
      <c r="C51" s="540"/>
      <c r="D51" s="542"/>
    </row>
    <row r="52" spans="2:4" x14ac:dyDescent="0.25">
      <c r="B52" s="7" t="s">
        <v>326</v>
      </c>
      <c r="C52" s="487">
        <v>0</v>
      </c>
      <c r="D52" s="101"/>
    </row>
    <row r="53" spans="2:4" x14ac:dyDescent="0.25">
      <c r="B53" s="7" t="s">
        <v>327</v>
      </c>
      <c r="C53" s="487">
        <v>0</v>
      </c>
      <c r="D53" s="101"/>
    </row>
    <row r="54" spans="2:4" x14ac:dyDescent="0.25">
      <c r="B54" s="7" t="s">
        <v>328</v>
      </c>
      <c r="C54" s="487">
        <v>0</v>
      </c>
      <c r="D54" s="101"/>
    </row>
    <row r="55" spans="2:4" x14ac:dyDescent="0.25">
      <c r="B55" s="7"/>
      <c r="C55" s="540"/>
      <c r="D55" s="542"/>
    </row>
    <row r="56" spans="2:4" x14ac:dyDescent="0.25">
      <c r="B56" s="456" t="s">
        <v>329</v>
      </c>
      <c r="C56" s="540"/>
      <c r="D56" s="542"/>
    </row>
    <row r="57" spans="2:4" x14ac:dyDescent="0.25">
      <c r="B57" s="7" t="s">
        <v>330</v>
      </c>
      <c r="C57" s="487">
        <v>0</v>
      </c>
      <c r="D57" s="101"/>
    </row>
    <row r="58" spans="2:4" x14ac:dyDescent="0.25">
      <c r="B58" s="7" t="s">
        <v>331</v>
      </c>
      <c r="C58" s="487">
        <v>0</v>
      </c>
      <c r="D58" s="101"/>
    </row>
    <row r="59" spans="2:4" x14ac:dyDescent="0.25">
      <c r="B59" s="7" t="s">
        <v>332</v>
      </c>
      <c r="C59" s="487">
        <v>0</v>
      </c>
      <c r="D59" s="101"/>
    </row>
    <row r="60" spans="2:4" ht="15.75" thickBot="1" x14ac:dyDescent="0.3">
      <c r="B60" s="10" t="s">
        <v>333</v>
      </c>
      <c r="C60" s="491">
        <v>0</v>
      </c>
      <c r="D60" s="104"/>
    </row>
    <row r="61" spans="2:4" ht="15.75" thickBot="1" x14ac:dyDescent="0.3"/>
    <row r="62" spans="2:4" ht="15.75" thickBot="1" x14ac:dyDescent="0.3">
      <c r="B62" s="554" t="str">
        <f>G_1!B62</f>
        <v>Kraftwerk 4</v>
      </c>
      <c r="C62" s="555" t="s">
        <v>223</v>
      </c>
      <c r="D62" s="556" t="s">
        <v>2</v>
      </c>
    </row>
    <row r="63" spans="2:4" x14ac:dyDescent="0.25">
      <c r="B63" s="457" t="s">
        <v>338</v>
      </c>
      <c r="C63" s="82">
        <f>C67+C68+C69+C72+C73+C74+C75</f>
        <v>0</v>
      </c>
      <c r="D63" s="6"/>
    </row>
    <row r="64" spans="2:4" x14ac:dyDescent="0.25">
      <c r="B64" s="7" t="s">
        <v>3</v>
      </c>
      <c r="C64" s="490">
        <v>0</v>
      </c>
      <c r="D64" s="101"/>
    </row>
    <row r="65" spans="2:4" x14ac:dyDescent="0.25">
      <c r="B65" s="7"/>
      <c r="C65" s="549"/>
      <c r="D65" s="542"/>
    </row>
    <row r="66" spans="2:4" x14ac:dyDescent="0.25">
      <c r="B66" s="456" t="s">
        <v>325</v>
      </c>
      <c r="C66" s="540"/>
      <c r="D66" s="542"/>
    </row>
    <row r="67" spans="2:4" x14ac:dyDescent="0.25">
      <c r="B67" s="7" t="s">
        <v>326</v>
      </c>
      <c r="C67" s="487">
        <v>0</v>
      </c>
      <c r="D67" s="101"/>
    </row>
    <row r="68" spans="2:4" x14ac:dyDescent="0.25">
      <c r="B68" s="7" t="s">
        <v>327</v>
      </c>
      <c r="C68" s="487">
        <v>0</v>
      </c>
      <c r="D68" s="101"/>
    </row>
    <row r="69" spans="2:4" x14ac:dyDescent="0.25">
      <c r="B69" s="7" t="s">
        <v>328</v>
      </c>
      <c r="C69" s="487">
        <v>0</v>
      </c>
      <c r="D69" s="101"/>
    </row>
    <row r="70" spans="2:4" x14ac:dyDescent="0.25">
      <c r="B70" s="7"/>
      <c r="C70" s="540"/>
      <c r="D70" s="542"/>
    </row>
    <row r="71" spans="2:4" x14ac:dyDescent="0.25">
      <c r="B71" s="456" t="s">
        <v>329</v>
      </c>
      <c r="C71" s="540"/>
      <c r="D71" s="542"/>
    </row>
    <row r="72" spans="2:4" x14ac:dyDescent="0.25">
      <c r="B72" s="7" t="s">
        <v>330</v>
      </c>
      <c r="C72" s="487">
        <v>0</v>
      </c>
      <c r="D72" s="101"/>
    </row>
    <row r="73" spans="2:4" x14ac:dyDescent="0.25">
      <c r="B73" s="7" t="s">
        <v>331</v>
      </c>
      <c r="C73" s="487">
        <v>0</v>
      </c>
      <c r="D73" s="101"/>
    </row>
    <row r="74" spans="2:4" x14ac:dyDescent="0.25">
      <c r="B74" s="7" t="s">
        <v>332</v>
      </c>
      <c r="C74" s="487">
        <v>0</v>
      </c>
      <c r="D74" s="101"/>
    </row>
    <row r="75" spans="2:4" ht="15.75" thickBot="1" x14ac:dyDescent="0.3">
      <c r="B75" s="10" t="s">
        <v>333</v>
      </c>
      <c r="C75" s="491">
        <v>0</v>
      </c>
      <c r="D75" s="104"/>
    </row>
    <row r="76" spans="2:4" ht="15.75" thickBot="1" x14ac:dyDescent="0.3"/>
    <row r="77" spans="2:4" ht="15.75" thickBot="1" x14ac:dyDescent="0.3">
      <c r="B77" s="554" t="str">
        <f>G_1!B77</f>
        <v>Kraftwerk 5</v>
      </c>
      <c r="C77" s="555" t="s">
        <v>223</v>
      </c>
      <c r="D77" s="556" t="s">
        <v>2</v>
      </c>
    </row>
    <row r="78" spans="2:4" x14ac:dyDescent="0.25">
      <c r="B78" s="457" t="s">
        <v>338</v>
      </c>
      <c r="C78" s="82">
        <f>C82+C83+C84+C87+C88+C89+C90</f>
        <v>0</v>
      </c>
      <c r="D78" s="6"/>
    </row>
    <row r="79" spans="2:4" x14ac:dyDescent="0.25">
      <c r="B79" s="7" t="s">
        <v>3</v>
      </c>
      <c r="C79" s="490">
        <v>0</v>
      </c>
      <c r="D79" s="101"/>
    </row>
    <row r="80" spans="2:4" x14ac:dyDescent="0.25">
      <c r="B80" s="7"/>
      <c r="C80" s="549"/>
      <c r="D80" s="542"/>
    </row>
    <row r="81" spans="2:4" x14ac:dyDescent="0.25">
      <c r="B81" s="456" t="s">
        <v>325</v>
      </c>
      <c r="C81" s="540"/>
      <c r="D81" s="542"/>
    </row>
    <row r="82" spans="2:4" x14ac:dyDescent="0.25">
      <c r="B82" s="7" t="s">
        <v>326</v>
      </c>
      <c r="C82" s="487">
        <v>0</v>
      </c>
      <c r="D82" s="101"/>
    </row>
    <row r="83" spans="2:4" x14ac:dyDescent="0.25">
      <c r="B83" s="7" t="s">
        <v>327</v>
      </c>
      <c r="C83" s="487">
        <v>0</v>
      </c>
      <c r="D83" s="101"/>
    </row>
    <row r="84" spans="2:4" x14ac:dyDescent="0.25">
      <c r="B84" s="7" t="s">
        <v>328</v>
      </c>
      <c r="C84" s="487">
        <v>0</v>
      </c>
      <c r="D84" s="101"/>
    </row>
    <row r="85" spans="2:4" x14ac:dyDescent="0.25">
      <c r="B85" s="7"/>
      <c r="C85" s="540"/>
      <c r="D85" s="542"/>
    </row>
    <row r="86" spans="2:4" x14ac:dyDescent="0.25">
      <c r="B86" s="456" t="s">
        <v>329</v>
      </c>
      <c r="C86" s="540"/>
      <c r="D86" s="542"/>
    </row>
    <row r="87" spans="2:4" x14ac:dyDescent="0.25">
      <c r="B87" s="7" t="s">
        <v>330</v>
      </c>
      <c r="C87" s="487">
        <v>0</v>
      </c>
      <c r="D87" s="101"/>
    </row>
    <row r="88" spans="2:4" x14ac:dyDescent="0.25">
      <c r="B88" s="7" t="s">
        <v>331</v>
      </c>
      <c r="C88" s="487">
        <v>0</v>
      </c>
      <c r="D88" s="101"/>
    </row>
    <row r="89" spans="2:4" x14ac:dyDescent="0.25">
      <c r="B89" s="7" t="s">
        <v>332</v>
      </c>
      <c r="C89" s="487">
        <v>0</v>
      </c>
      <c r="D89" s="101"/>
    </row>
    <row r="90" spans="2:4" ht="15.75" thickBot="1" x14ac:dyDescent="0.3">
      <c r="B90" s="10" t="s">
        <v>333</v>
      </c>
      <c r="C90" s="491">
        <v>0</v>
      </c>
      <c r="D90" s="104"/>
    </row>
    <row r="91" spans="2:4" ht="15.75" thickBot="1" x14ac:dyDescent="0.3"/>
    <row r="92" spans="2:4" ht="15.75" thickBot="1" x14ac:dyDescent="0.3">
      <c r="B92" s="554" t="str">
        <f>G_1!B92</f>
        <v>Kraftwerk 6</v>
      </c>
      <c r="C92" s="555" t="s">
        <v>223</v>
      </c>
      <c r="D92" s="556" t="s">
        <v>2</v>
      </c>
    </row>
    <row r="93" spans="2:4" x14ac:dyDescent="0.25">
      <c r="B93" s="457" t="s">
        <v>338</v>
      </c>
      <c r="C93" s="82">
        <f>C97+C98+C99+C102+C103+C104+C105</f>
        <v>0</v>
      </c>
      <c r="D93" s="6"/>
    </row>
    <row r="94" spans="2:4" x14ac:dyDescent="0.25">
      <c r="B94" s="7" t="s">
        <v>3</v>
      </c>
      <c r="C94" s="490">
        <v>0</v>
      </c>
      <c r="D94" s="101"/>
    </row>
    <row r="95" spans="2:4" x14ac:dyDescent="0.25">
      <c r="B95" s="7"/>
      <c r="C95" s="549"/>
      <c r="D95" s="542"/>
    </row>
    <row r="96" spans="2:4" x14ac:dyDescent="0.25">
      <c r="B96" s="456" t="s">
        <v>325</v>
      </c>
      <c r="C96" s="540"/>
      <c r="D96" s="542"/>
    </row>
    <row r="97" spans="2:4" x14ac:dyDescent="0.25">
      <c r="B97" s="7" t="s">
        <v>326</v>
      </c>
      <c r="C97" s="487">
        <v>0</v>
      </c>
      <c r="D97" s="101"/>
    </row>
    <row r="98" spans="2:4" x14ac:dyDescent="0.25">
      <c r="B98" s="7" t="s">
        <v>327</v>
      </c>
      <c r="C98" s="487">
        <v>0</v>
      </c>
      <c r="D98" s="101"/>
    </row>
    <row r="99" spans="2:4" x14ac:dyDescent="0.25">
      <c r="B99" s="7" t="s">
        <v>328</v>
      </c>
      <c r="C99" s="487">
        <v>0</v>
      </c>
      <c r="D99" s="101"/>
    </row>
    <row r="100" spans="2:4" x14ac:dyDescent="0.25">
      <c r="B100" s="7"/>
      <c r="C100" s="540"/>
      <c r="D100" s="542"/>
    </row>
    <row r="101" spans="2:4" x14ac:dyDescent="0.25">
      <c r="B101" s="456" t="s">
        <v>329</v>
      </c>
      <c r="C101" s="540"/>
      <c r="D101" s="542"/>
    </row>
    <row r="102" spans="2:4" x14ac:dyDescent="0.25">
      <c r="B102" s="7" t="s">
        <v>330</v>
      </c>
      <c r="C102" s="487">
        <v>0</v>
      </c>
      <c r="D102" s="101"/>
    </row>
    <row r="103" spans="2:4" x14ac:dyDescent="0.25">
      <c r="B103" s="7" t="s">
        <v>331</v>
      </c>
      <c r="C103" s="487">
        <v>0</v>
      </c>
      <c r="D103" s="101"/>
    </row>
    <row r="104" spans="2:4" x14ac:dyDescent="0.25">
      <c r="B104" s="7" t="s">
        <v>332</v>
      </c>
      <c r="C104" s="487">
        <v>0</v>
      </c>
      <c r="D104" s="101"/>
    </row>
    <row r="105" spans="2:4" ht="15.75" thickBot="1" x14ac:dyDescent="0.3">
      <c r="B105" s="10" t="s">
        <v>333</v>
      </c>
      <c r="C105" s="491">
        <v>0</v>
      </c>
      <c r="D105" s="104"/>
    </row>
    <row r="106" spans="2:4" ht="15.75" thickBot="1" x14ac:dyDescent="0.3"/>
    <row r="107" spans="2:4" ht="15.75" thickBot="1" x14ac:dyDescent="0.3">
      <c r="B107" s="554" t="str">
        <f>G_1!B107</f>
        <v>Kraftwerk 7</v>
      </c>
      <c r="C107" s="555" t="s">
        <v>223</v>
      </c>
      <c r="D107" s="556" t="s">
        <v>2</v>
      </c>
    </row>
    <row r="108" spans="2:4" x14ac:dyDescent="0.25">
      <c r="B108" s="457" t="s">
        <v>338</v>
      </c>
      <c r="C108" s="82">
        <f>C112+C113+C114+C117+C118+C119+C120</f>
        <v>0</v>
      </c>
      <c r="D108" s="6"/>
    </row>
    <row r="109" spans="2:4" x14ac:dyDescent="0.25">
      <c r="B109" s="7" t="s">
        <v>3</v>
      </c>
      <c r="C109" s="490">
        <v>0</v>
      </c>
      <c r="D109" s="101"/>
    </row>
    <row r="110" spans="2:4" x14ac:dyDescent="0.25">
      <c r="B110" s="7"/>
      <c r="C110" s="549"/>
      <c r="D110" s="542"/>
    </row>
    <row r="111" spans="2:4" x14ac:dyDescent="0.25">
      <c r="B111" s="456" t="s">
        <v>325</v>
      </c>
      <c r="C111" s="540"/>
      <c r="D111" s="542"/>
    </row>
    <row r="112" spans="2:4" x14ac:dyDescent="0.25">
      <c r="B112" s="7" t="s">
        <v>326</v>
      </c>
      <c r="C112" s="487">
        <v>0</v>
      </c>
      <c r="D112" s="101"/>
    </row>
    <row r="113" spans="2:4" x14ac:dyDescent="0.25">
      <c r="B113" s="7" t="s">
        <v>327</v>
      </c>
      <c r="C113" s="487">
        <v>0</v>
      </c>
      <c r="D113" s="101"/>
    </row>
    <row r="114" spans="2:4" x14ac:dyDescent="0.25">
      <c r="B114" s="7" t="s">
        <v>328</v>
      </c>
      <c r="C114" s="487">
        <v>0</v>
      </c>
      <c r="D114" s="101"/>
    </row>
    <row r="115" spans="2:4" x14ac:dyDescent="0.25">
      <c r="B115" s="7"/>
      <c r="C115" s="540"/>
      <c r="D115" s="542"/>
    </row>
    <row r="116" spans="2:4" x14ac:dyDescent="0.25">
      <c r="B116" s="456" t="s">
        <v>329</v>
      </c>
      <c r="C116" s="540"/>
      <c r="D116" s="542"/>
    </row>
    <row r="117" spans="2:4" x14ac:dyDescent="0.25">
      <c r="B117" s="7" t="s">
        <v>330</v>
      </c>
      <c r="C117" s="487">
        <v>0</v>
      </c>
      <c r="D117" s="101"/>
    </row>
    <row r="118" spans="2:4" x14ac:dyDescent="0.25">
      <c r="B118" s="7" t="s">
        <v>331</v>
      </c>
      <c r="C118" s="487">
        <v>0</v>
      </c>
      <c r="D118" s="101"/>
    </row>
    <row r="119" spans="2:4" x14ac:dyDescent="0.25">
      <c r="B119" s="7" t="s">
        <v>332</v>
      </c>
      <c r="C119" s="487">
        <v>0</v>
      </c>
      <c r="D119" s="101"/>
    </row>
    <row r="120" spans="2:4" ht="15.75" thickBot="1" x14ac:dyDescent="0.3">
      <c r="B120" s="10" t="s">
        <v>333</v>
      </c>
      <c r="C120" s="491">
        <v>0</v>
      </c>
      <c r="D120" s="104"/>
    </row>
    <row r="121" spans="2:4" ht="15.75" thickBot="1" x14ac:dyDescent="0.3"/>
    <row r="122" spans="2:4" ht="15.75" thickBot="1" x14ac:dyDescent="0.3">
      <c r="B122" s="554" t="str">
        <f>G_1!B122</f>
        <v>Kraftwerk 8</v>
      </c>
      <c r="C122" s="555" t="s">
        <v>223</v>
      </c>
      <c r="D122" s="556" t="s">
        <v>2</v>
      </c>
    </row>
    <row r="123" spans="2:4" x14ac:dyDescent="0.25">
      <c r="B123" s="457" t="s">
        <v>338</v>
      </c>
      <c r="C123" s="82">
        <f>C127+C128+C129+C132+C133+C134+C135</f>
        <v>0</v>
      </c>
      <c r="D123" s="6"/>
    </row>
    <row r="124" spans="2:4" x14ac:dyDescent="0.25">
      <c r="B124" s="7" t="s">
        <v>3</v>
      </c>
      <c r="C124" s="490">
        <v>0</v>
      </c>
      <c r="D124" s="101"/>
    </row>
    <row r="125" spans="2:4" x14ac:dyDescent="0.25">
      <c r="B125" s="7"/>
      <c r="C125" s="549"/>
      <c r="D125" s="542"/>
    </row>
    <row r="126" spans="2:4" x14ac:dyDescent="0.25">
      <c r="B126" s="456" t="s">
        <v>325</v>
      </c>
      <c r="C126" s="540"/>
      <c r="D126" s="542"/>
    </row>
    <row r="127" spans="2:4" x14ac:dyDescent="0.25">
      <c r="B127" s="7" t="s">
        <v>326</v>
      </c>
      <c r="C127" s="487">
        <v>0</v>
      </c>
      <c r="D127" s="101"/>
    </row>
    <row r="128" spans="2:4" x14ac:dyDescent="0.25">
      <c r="B128" s="7" t="s">
        <v>327</v>
      </c>
      <c r="C128" s="487">
        <v>0</v>
      </c>
      <c r="D128" s="101"/>
    </row>
    <row r="129" spans="2:4" x14ac:dyDescent="0.25">
      <c r="B129" s="7" t="s">
        <v>328</v>
      </c>
      <c r="C129" s="487">
        <v>0</v>
      </c>
      <c r="D129" s="101"/>
    </row>
    <row r="130" spans="2:4" x14ac:dyDescent="0.25">
      <c r="B130" s="7"/>
      <c r="C130" s="540"/>
      <c r="D130" s="542"/>
    </row>
    <row r="131" spans="2:4" x14ac:dyDescent="0.25">
      <c r="B131" s="456" t="s">
        <v>329</v>
      </c>
      <c r="C131" s="540"/>
      <c r="D131" s="542"/>
    </row>
    <row r="132" spans="2:4" x14ac:dyDescent="0.25">
      <c r="B132" s="7" t="s">
        <v>330</v>
      </c>
      <c r="C132" s="487">
        <v>0</v>
      </c>
      <c r="D132" s="101"/>
    </row>
    <row r="133" spans="2:4" x14ac:dyDescent="0.25">
      <c r="B133" s="7" t="s">
        <v>331</v>
      </c>
      <c r="C133" s="487">
        <v>0</v>
      </c>
      <c r="D133" s="101"/>
    </row>
    <row r="134" spans="2:4" x14ac:dyDescent="0.25">
      <c r="B134" s="7" t="s">
        <v>332</v>
      </c>
      <c r="C134" s="487">
        <v>0</v>
      </c>
      <c r="D134" s="101"/>
    </row>
    <row r="135" spans="2:4" ht="15.75" thickBot="1" x14ac:dyDescent="0.3">
      <c r="B135" s="10" t="s">
        <v>333</v>
      </c>
      <c r="C135" s="491">
        <v>0</v>
      </c>
      <c r="D135" s="104"/>
    </row>
    <row r="136" spans="2:4" ht="15.75" thickBot="1" x14ac:dyDescent="0.3"/>
    <row r="137" spans="2:4" ht="15.75" thickBot="1" x14ac:dyDescent="0.3">
      <c r="B137" s="554" t="str">
        <f>G_1!B137</f>
        <v>Kraftwerk 9</v>
      </c>
      <c r="C137" s="555" t="s">
        <v>223</v>
      </c>
      <c r="D137" s="556" t="s">
        <v>2</v>
      </c>
    </row>
    <row r="138" spans="2:4" x14ac:dyDescent="0.25">
      <c r="B138" s="457" t="s">
        <v>338</v>
      </c>
      <c r="C138" s="82">
        <f>C142+C143+C144+C147+C148+C149+C150</f>
        <v>0</v>
      </c>
      <c r="D138" s="6"/>
    </row>
    <row r="139" spans="2:4" x14ac:dyDescent="0.25">
      <c r="B139" s="7" t="s">
        <v>3</v>
      </c>
      <c r="C139" s="490">
        <v>0</v>
      </c>
      <c r="D139" s="101"/>
    </row>
    <row r="140" spans="2:4" x14ac:dyDescent="0.25">
      <c r="B140" s="7"/>
      <c r="C140" s="549"/>
      <c r="D140" s="542"/>
    </row>
    <row r="141" spans="2:4" x14ac:dyDescent="0.25">
      <c r="B141" s="456" t="s">
        <v>325</v>
      </c>
      <c r="C141" s="540"/>
      <c r="D141" s="542"/>
    </row>
    <row r="142" spans="2:4" x14ac:dyDescent="0.25">
      <c r="B142" s="7" t="s">
        <v>326</v>
      </c>
      <c r="C142" s="487">
        <v>0</v>
      </c>
      <c r="D142" s="101"/>
    </row>
    <row r="143" spans="2:4" x14ac:dyDescent="0.25">
      <c r="B143" s="7" t="s">
        <v>327</v>
      </c>
      <c r="C143" s="487">
        <v>0</v>
      </c>
      <c r="D143" s="101"/>
    </row>
    <row r="144" spans="2:4" x14ac:dyDescent="0.25">
      <c r="B144" s="7" t="s">
        <v>328</v>
      </c>
      <c r="C144" s="487">
        <v>0</v>
      </c>
      <c r="D144" s="101"/>
    </row>
    <row r="145" spans="2:4" x14ac:dyDescent="0.25">
      <c r="B145" s="7"/>
      <c r="C145" s="540"/>
      <c r="D145" s="542"/>
    </row>
    <row r="146" spans="2:4" x14ac:dyDescent="0.25">
      <c r="B146" s="456" t="s">
        <v>329</v>
      </c>
      <c r="C146" s="540"/>
      <c r="D146" s="542"/>
    </row>
    <row r="147" spans="2:4" x14ac:dyDescent="0.25">
      <c r="B147" s="7" t="s">
        <v>330</v>
      </c>
      <c r="C147" s="487">
        <v>0</v>
      </c>
      <c r="D147" s="101"/>
    </row>
    <row r="148" spans="2:4" x14ac:dyDescent="0.25">
      <c r="B148" s="7" t="s">
        <v>331</v>
      </c>
      <c r="C148" s="487">
        <v>0</v>
      </c>
      <c r="D148" s="101"/>
    </row>
    <row r="149" spans="2:4" x14ac:dyDescent="0.25">
      <c r="B149" s="7" t="s">
        <v>332</v>
      </c>
      <c r="C149" s="487">
        <v>0</v>
      </c>
      <c r="D149" s="101"/>
    </row>
    <row r="150" spans="2:4" ht="15.75" thickBot="1" x14ac:dyDescent="0.3">
      <c r="B150" s="10" t="s">
        <v>333</v>
      </c>
      <c r="C150" s="491">
        <v>0</v>
      </c>
      <c r="D150" s="104"/>
    </row>
    <row r="151" spans="2:4" ht="15.75" thickBot="1" x14ac:dyDescent="0.3"/>
    <row r="152" spans="2:4" ht="15.75" thickBot="1" x14ac:dyDescent="0.3">
      <c r="B152" s="554" t="str">
        <f>G_1!B152</f>
        <v>Kraftwerk 10</v>
      </c>
      <c r="C152" s="555" t="s">
        <v>223</v>
      </c>
      <c r="D152" s="556" t="s">
        <v>2</v>
      </c>
    </row>
    <row r="153" spans="2:4" x14ac:dyDescent="0.25">
      <c r="B153" s="457" t="s">
        <v>338</v>
      </c>
      <c r="C153" s="82">
        <f>C157+C158+C159+C162+C163+C164+C165</f>
        <v>0</v>
      </c>
      <c r="D153" s="6"/>
    </row>
    <row r="154" spans="2:4" x14ac:dyDescent="0.25">
      <c r="B154" s="7" t="s">
        <v>3</v>
      </c>
      <c r="C154" s="490">
        <v>0</v>
      </c>
      <c r="D154" s="101"/>
    </row>
    <row r="155" spans="2:4" x14ac:dyDescent="0.25">
      <c r="B155" s="7"/>
      <c r="C155" s="549"/>
      <c r="D155" s="542"/>
    </row>
    <row r="156" spans="2:4" x14ac:dyDescent="0.25">
      <c r="B156" s="456" t="s">
        <v>325</v>
      </c>
      <c r="C156" s="540"/>
      <c r="D156" s="542"/>
    </row>
    <row r="157" spans="2:4" x14ac:dyDescent="0.25">
      <c r="B157" s="7" t="s">
        <v>326</v>
      </c>
      <c r="C157" s="487">
        <v>0</v>
      </c>
      <c r="D157" s="101"/>
    </row>
    <row r="158" spans="2:4" x14ac:dyDescent="0.25">
      <c r="B158" s="7" t="s">
        <v>327</v>
      </c>
      <c r="C158" s="487">
        <v>0</v>
      </c>
      <c r="D158" s="101"/>
    </row>
    <row r="159" spans="2:4" x14ac:dyDescent="0.25">
      <c r="B159" s="7" t="s">
        <v>328</v>
      </c>
      <c r="C159" s="487">
        <v>0</v>
      </c>
      <c r="D159" s="101"/>
    </row>
    <row r="160" spans="2:4" x14ac:dyDescent="0.25">
      <c r="B160" s="7"/>
      <c r="C160" s="540"/>
      <c r="D160" s="542"/>
    </row>
    <row r="161" spans="2:4" x14ac:dyDescent="0.25">
      <c r="B161" s="456" t="s">
        <v>329</v>
      </c>
      <c r="C161" s="540"/>
      <c r="D161" s="542"/>
    </row>
    <row r="162" spans="2:4" x14ac:dyDescent="0.25">
      <c r="B162" s="7" t="s">
        <v>330</v>
      </c>
      <c r="C162" s="487">
        <v>0</v>
      </c>
      <c r="D162" s="101"/>
    </row>
    <row r="163" spans="2:4" x14ac:dyDescent="0.25">
      <c r="B163" s="7" t="s">
        <v>331</v>
      </c>
      <c r="C163" s="487">
        <v>0</v>
      </c>
      <c r="D163" s="101"/>
    </row>
    <row r="164" spans="2:4" x14ac:dyDescent="0.25">
      <c r="B164" s="7" t="s">
        <v>332</v>
      </c>
      <c r="C164" s="487">
        <v>0</v>
      </c>
      <c r="D164" s="101"/>
    </row>
    <row r="165" spans="2:4" ht="15.75" thickBot="1" x14ac:dyDescent="0.3">
      <c r="B165" s="10" t="s">
        <v>333</v>
      </c>
      <c r="C165" s="491">
        <v>0</v>
      </c>
      <c r="D165" s="104"/>
    </row>
    <row r="166" spans="2:4" ht="15.75" thickBot="1" x14ac:dyDescent="0.3"/>
    <row r="167" spans="2:4" ht="15.75" thickBot="1" x14ac:dyDescent="0.3">
      <c r="B167" s="554" t="str">
        <f>G_1!B167</f>
        <v>Kraftwerk 11</v>
      </c>
      <c r="C167" s="555" t="s">
        <v>223</v>
      </c>
      <c r="D167" s="556" t="s">
        <v>2</v>
      </c>
    </row>
    <row r="168" spans="2:4" x14ac:dyDescent="0.25">
      <c r="B168" s="457" t="s">
        <v>338</v>
      </c>
      <c r="C168" s="82">
        <f>C172+C173+C174+C177+C178+C179+C180</f>
        <v>0</v>
      </c>
      <c r="D168" s="6"/>
    </row>
    <row r="169" spans="2:4" x14ac:dyDescent="0.25">
      <c r="B169" s="7" t="s">
        <v>3</v>
      </c>
      <c r="C169" s="490">
        <v>0</v>
      </c>
      <c r="D169" s="101"/>
    </row>
    <row r="170" spans="2:4" x14ac:dyDescent="0.25">
      <c r="B170" s="7"/>
      <c r="C170" s="549"/>
      <c r="D170" s="542"/>
    </row>
    <row r="171" spans="2:4" x14ac:dyDescent="0.25">
      <c r="B171" s="456" t="s">
        <v>325</v>
      </c>
      <c r="C171" s="540"/>
      <c r="D171" s="542"/>
    </row>
    <row r="172" spans="2:4" x14ac:dyDescent="0.25">
      <c r="B172" s="7" t="s">
        <v>326</v>
      </c>
      <c r="C172" s="487">
        <v>0</v>
      </c>
      <c r="D172" s="101"/>
    </row>
    <row r="173" spans="2:4" x14ac:dyDescent="0.25">
      <c r="B173" s="7" t="s">
        <v>327</v>
      </c>
      <c r="C173" s="487">
        <v>0</v>
      </c>
      <c r="D173" s="101"/>
    </row>
    <row r="174" spans="2:4" x14ac:dyDescent="0.25">
      <c r="B174" s="7" t="s">
        <v>328</v>
      </c>
      <c r="C174" s="487">
        <v>0</v>
      </c>
      <c r="D174" s="101"/>
    </row>
    <row r="175" spans="2:4" x14ac:dyDescent="0.25">
      <c r="B175" s="7"/>
      <c r="C175" s="540"/>
      <c r="D175" s="542"/>
    </row>
    <row r="176" spans="2:4" x14ac:dyDescent="0.25">
      <c r="B176" s="456" t="s">
        <v>329</v>
      </c>
      <c r="C176" s="540"/>
      <c r="D176" s="542"/>
    </row>
    <row r="177" spans="2:4" x14ac:dyDescent="0.25">
      <c r="B177" s="7" t="s">
        <v>330</v>
      </c>
      <c r="C177" s="487">
        <v>0</v>
      </c>
      <c r="D177" s="101"/>
    </row>
    <row r="178" spans="2:4" x14ac:dyDescent="0.25">
      <c r="B178" s="7" t="s">
        <v>331</v>
      </c>
      <c r="C178" s="487">
        <v>0</v>
      </c>
      <c r="D178" s="101"/>
    </row>
    <row r="179" spans="2:4" x14ac:dyDescent="0.25">
      <c r="B179" s="7" t="s">
        <v>332</v>
      </c>
      <c r="C179" s="487">
        <v>0</v>
      </c>
      <c r="D179" s="101"/>
    </row>
    <row r="180" spans="2:4" ht="15.75" thickBot="1" x14ac:dyDescent="0.3">
      <c r="B180" s="10" t="s">
        <v>333</v>
      </c>
      <c r="C180" s="491">
        <v>0</v>
      </c>
      <c r="D180" s="104"/>
    </row>
    <row r="181" spans="2:4" ht="15.75" thickBot="1" x14ac:dyDescent="0.3"/>
    <row r="182" spans="2:4" ht="15.75" thickBot="1" x14ac:dyDescent="0.3">
      <c r="B182" s="554" t="str">
        <f>G_1!B182</f>
        <v>Kraftwerk 12</v>
      </c>
      <c r="C182" s="555" t="s">
        <v>223</v>
      </c>
      <c r="D182" s="556" t="s">
        <v>2</v>
      </c>
    </row>
    <row r="183" spans="2:4" x14ac:dyDescent="0.25">
      <c r="B183" s="457" t="s">
        <v>338</v>
      </c>
      <c r="C183" s="82">
        <f>C187+C188+C189+C192+C193+C194+C195</f>
        <v>0</v>
      </c>
      <c r="D183" s="6"/>
    </row>
    <row r="184" spans="2:4" x14ac:dyDescent="0.25">
      <c r="B184" s="7" t="s">
        <v>3</v>
      </c>
      <c r="C184" s="490">
        <v>0</v>
      </c>
      <c r="D184" s="101"/>
    </row>
    <row r="185" spans="2:4" x14ac:dyDescent="0.25">
      <c r="B185" s="7"/>
      <c r="C185" s="549"/>
      <c r="D185" s="542"/>
    </row>
    <row r="186" spans="2:4" x14ac:dyDescent="0.25">
      <c r="B186" s="456" t="s">
        <v>325</v>
      </c>
      <c r="C186" s="540"/>
      <c r="D186" s="542"/>
    </row>
    <row r="187" spans="2:4" x14ac:dyDescent="0.25">
      <c r="B187" s="7" t="s">
        <v>326</v>
      </c>
      <c r="C187" s="487">
        <v>0</v>
      </c>
      <c r="D187" s="101"/>
    </row>
    <row r="188" spans="2:4" x14ac:dyDescent="0.25">
      <c r="B188" s="7" t="s">
        <v>327</v>
      </c>
      <c r="C188" s="487">
        <v>0</v>
      </c>
      <c r="D188" s="101"/>
    </row>
    <row r="189" spans="2:4" x14ac:dyDescent="0.25">
      <c r="B189" s="7" t="s">
        <v>328</v>
      </c>
      <c r="C189" s="487">
        <v>0</v>
      </c>
      <c r="D189" s="101"/>
    </row>
    <row r="190" spans="2:4" x14ac:dyDescent="0.25">
      <c r="B190" s="7"/>
      <c r="C190" s="540"/>
      <c r="D190" s="542"/>
    </row>
    <row r="191" spans="2:4" x14ac:dyDescent="0.25">
      <c r="B191" s="456" t="s">
        <v>329</v>
      </c>
      <c r="C191" s="540"/>
      <c r="D191" s="542"/>
    </row>
    <row r="192" spans="2:4" x14ac:dyDescent="0.25">
      <c r="B192" s="7" t="s">
        <v>330</v>
      </c>
      <c r="C192" s="487">
        <v>0</v>
      </c>
      <c r="D192" s="101"/>
    </row>
    <row r="193" spans="2:4" x14ac:dyDescent="0.25">
      <c r="B193" s="7" t="s">
        <v>331</v>
      </c>
      <c r="C193" s="487">
        <v>0</v>
      </c>
      <c r="D193" s="101"/>
    </row>
    <row r="194" spans="2:4" x14ac:dyDescent="0.25">
      <c r="B194" s="7" t="s">
        <v>332</v>
      </c>
      <c r="C194" s="487">
        <v>0</v>
      </c>
      <c r="D194" s="101"/>
    </row>
    <row r="195" spans="2:4" ht="15.75" thickBot="1" x14ac:dyDescent="0.3">
      <c r="B195" s="10" t="s">
        <v>333</v>
      </c>
      <c r="C195" s="491">
        <v>0</v>
      </c>
      <c r="D195" s="104"/>
    </row>
    <row r="196" spans="2:4" ht="15.75" thickBot="1" x14ac:dyDescent="0.3"/>
    <row r="197" spans="2:4" ht="15.75" thickBot="1" x14ac:dyDescent="0.3">
      <c r="B197" s="554" t="str">
        <f>G_1!B197</f>
        <v>Kraftwerk 13</v>
      </c>
      <c r="C197" s="555" t="s">
        <v>223</v>
      </c>
      <c r="D197" s="556" t="s">
        <v>2</v>
      </c>
    </row>
    <row r="198" spans="2:4" x14ac:dyDescent="0.25">
      <c r="B198" s="457" t="s">
        <v>338</v>
      </c>
      <c r="C198" s="82">
        <f>C202+C203+C204+C207+C208+C209+C210</f>
        <v>0</v>
      </c>
      <c r="D198" s="6"/>
    </row>
    <row r="199" spans="2:4" x14ac:dyDescent="0.25">
      <c r="B199" s="7" t="s">
        <v>3</v>
      </c>
      <c r="C199" s="490">
        <v>0</v>
      </c>
      <c r="D199" s="101"/>
    </row>
    <row r="200" spans="2:4" x14ac:dyDescent="0.25">
      <c r="B200" s="7"/>
      <c r="C200" s="549"/>
      <c r="D200" s="542"/>
    </row>
    <row r="201" spans="2:4" x14ac:dyDescent="0.25">
      <c r="B201" s="456" t="s">
        <v>325</v>
      </c>
      <c r="C201" s="540"/>
      <c r="D201" s="542"/>
    </row>
    <row r="202" spans="2:4" x14ac:dyDescent="0.25">
      <c r="B202" s="7" t="s">
        <v>326</v>
      </c>
      <c r="C202" s="487">
        <v>0</v>
      </c>
      <c r="D202" s="101"/>
    </row>
    <row r="203" spans="2:4" x14ac:dyDescent="0.25">
      <c r="B203" s="7" t="s">
        <v>327</v>
      </c>
      <c r="C203" s="487">
        <v>0</v>
      </c>
      <c r="D203" s="101"/>
    </row>
    <row r="204" spans="2:4" x14ac:dyDescent="0.25">
      <c r="B204" s="7" t="s">
        <v>328</v>
      </c>
      <c r="C204" s="487">
        <v>0</v>
      </c>
      <c r="D204" s="101"/>
    </row>
    <row r="205" spans="2:4" x14ac:dyDescent="0.25">
      <c r="B205" s="7"/>
      <c r="C205" s="540"/>
      <c r="D205" s="542"/>
    </row>
    <row r="206" spans="2:4" x14ac:dyDescent="0.25">
      <c r="B206" s="456" t="s">
        <v>329</v>
      </c>
      <c r="C206" s="540"/>
      <c r="D206" s="542"/>
    </row>
    <row r="207" spans="2:4" x14ac:dyDescent="0.25">
      <c r="B207" s="7" t="s">
        <v>330</v>
      </c>
      <c r="C207" s="487">
        <v>0</v>
      </c>
      <c r="D207" s="101"/>
    </row>
    <row r="208" spans="2:4" x14ac:dyDescent="0.25">
      <c r="B208" s="7" t="s">
        <v>331</v>
      </c>
      <c r="C208" s="487">
        <v>0</v>
      </c>
      <c r="D208" s="101"/>
    </row>
    <row r="209" spans="2:4" x14ac:dyDescent="0.25">
      <c r="B209" s="7" t="s">
        <v>332</v>
      </c>
      <c r="C209" s="487">
        <v>0</v>
      </c>
      <c r="D209" s="101"/>
    </row>
    <row r="210" spans="2:4" ht="15.75" thickBot="1" x14ac:dyDescent="0.3">
      <c r="B210" s="10" t="s">
        <v>333</v>
      </c>
      <c r="C210" s="491">
        <v>0</v>
      </c>
      <c r="D210" s="104"/>
    </row>
    <row r="211" spans="2:4" ht="15.75" thickBot="1" x14ac:dyDescent="0.3"/>
    <row r="212" spans="2:4" ht="15.75" thickBot="1" x14ac:dyDescent="0.3">
      <c r="B212" s="554" t="str">
        <f>G_1!B212</f>
        <v>Kraftwerk 14</v>
      </c>
      <c r="C212" s="555" t="s">
        <v>223</v>
      </c>
      <c r="D212" s="556" t="s">
        <v>2</v>
      </c>
    </row>
    <row r="213" spans="2:4" x14ac:dyDescent="0.25">
      <c r="B213" s="457" t="s">
        <v>338</v>
      </c>
      <c r="C213" s="82">
        <f>C217+C218+C219+C222+C223+C224+C225</f>
        <v>0</v>
      </c>
      <c r="D213" s="6"/>
    </row>
    <row r="214" spans="2:4" x14ac:dyDescent="0.25">
      <c r="B214" s="7" t="s">
        <v>3</v>
      </c>
      <c r="C214" s="490">
        <v>0</v>
      </c>
      <c r="D214" s="101"/>
    </row>
    <row r="215" spans="2:4" x14ac:dyDescent="0.25">
      <c r="B215" s="7"/>
      <c r="C215" s="549"/>
      <c r="D215" s="542"/>
    </row>
    <row r="216" spans="2:4" x14ac:dyDescent="0.25">
      <c r="B216" s="456" t="s">
        <v>325</v>
      </c>
      <c r="C216" s="540"/>
      <c r="D216" s="542"/>
    </row>
    <row r="217" spans="2:4" x14ac:dyDescent="0.25">
      <c r="B217" s="7" t="s">
        <v>326</v>
      </c>
      <c r="C217" s="487">
        <v>0</v>
      </c>
      <c r="D217" s="101"/>
    </row>
    <row r="218" spans="2:4" x14ac:dyDescent="0.25">
      <c r="B218" s="7" t="s">
        <v>327</v>
      </c>
      <c r="C218" s="487">
        <v>0</v>
      </c>
      <c r="D218" s="101"/>
    </row>
    <row r="219" spans="2:4" x14ac:dyDescent="0.25">
      <c r="B219" s="7" t="s">
        <v>328</v>
      </c>
      <c r="C219" s="487">
        <v>0</v>
      </c>
      <c r="D219" s="101"/>
    </row>
    <row r="220" spans="2:4" x14ac:dyDescent="0.25">
      <c r="B220" s="7"/>
      <c r="C220" s="540"/>
      <c r="D220" s="542"/>
    </row>
    <row r="221" spans="2:4" x14ac:dyDescent="0.25">
      <c r="B221" s="456" t="s">
        <v>329</v>
      </c>
      <c r="C221" s="540"/>
      <c r="D221" s="542"/>
    </row>
    <row r="222" spans="2:4" x14ac:dyDescent="0.25">
      <c r="B222" s="7" t="s">
        <v>330</v>
      </c>
      <c r="C222" s="487">
        <v>0</v>
      </c>
      <c r="D222" s="101"/>
    </row>
    <row r="223" spans="2:4" x14ac:dyDescent="0.25">
      <c r="B223" s="7" t="s">
        <v>331</v>
      </c>
      <c r="C223" s="487">
        <v>0</v>
      </c>
      <c r="D223" s="101"/>
    </row>
    <row r="224" spans="2:4" x14ac:dyDescent="0.25">
      <c r="B224" s="7" t="s">
        <v>332</v>
      </c>
      <c r="C224" s="487">
        <v>0</v>
      </c>
      <c r="D224" s="101"/>
    </row>
    <row r="225" spans="2:4" ht="15.75" thickBot="1" x14ac:dyDescent="0.3">
      <c r="B225" s="10" t="s">
        <v>333</v>
      </c>
      <c r="C225" s="491">
        <v>0</v>
      </c>
      <c r="D225" s="104"/>
    </row>
    <row r="226" spans="2:4" ht="15.75" thickBot="1" x14ac:dyDescent="0.3"/>
    <row r="227" spans="2:4" ht="15.75" thickBot="1" x14ac:dyDescent="0.3">
      <c r="B227" s="554" t="str">
        <f>G_1!B227</f>
        <v>Kraftwerk 15</v>
      </c>
      <c r="C227" s="555" t="s">
        <v>223</v>
      </c>
      <c r="D227" s="556" t="s">
        <v>2</v>
      </c>
    </row>
    <row r="228" spans="2:4" x14ac:dyDescent="0.25">
      <c r="B228" s="457" t="s">
        <v>338</v>
      </c>
      <c r="C228" s="82">
        <f>C232+C233+C234+C237+C238+C239+C240</f>
        <v>0</v>
      </c>
      <c r="D228" s="6"/>
    </row>
    <row r="229" spans="2:4" x14ac:dyDescent="0.25">
      <c r="B229" s="7" t="s">
        <v>3</v>
      </c>
      <c r="C229" s="490">
        <v>0</v>
      </c>
      <c r="D229" s="101"/>
    </row>
    <row r="230" spans="2:4" x14ac:dyDescent="0.25">
      <c r="B230" s="7"/>
      <c r="C230" s="549"/>
      <c r="D230" s="542"/>
    </row>
    <row r="231" spans="2:4" x14ac:dyDescent="0.25">
      <c r="B231" s="456" t="s">
        <v>325</v>
      </c>
      <c r="C231" s="540"/>
      <c r="D231" s="542"/>
    </row>
    <row r="232" spans="2:4" x14ac:dyDescent="0.25">
      <c r="B232" s="7" t="s">
        <v>326</v>
      </c>
      <c r="C232" s="487">
        <v>0</v>
      </c>
      <c r="D232" s="101"/>
    </row>
    <row r="233" spans="2:4" x14ac:dyDescent="0.25">
      <c r="B233" s="7" t="s">
        <v>327</v>
      </c>
      <c r="C233" s="487">
        <v>0</v>
      </c>
      <c r="D233" s="101"/>
    </row>
    <row r="234" spans="2:4" x14ac:dyDescent="0.25">
      <c r="B234" s="7" t="s">
        <v>328</v>
      </c>
      <c r="C234" s="487">
        <v>0</v>
      </c>
      <c r="D234" s="101"/>
    </row>
    <row r="235" spans="2:4" x14ac:dyDescent="0.25">
      <c r="B235" s="7"/>
      <c r="C235" s="540"/>
      <c r="D235" s="542"/>
    </row>
    <row r="236" spans="2:4" x14ac:dyDescent="0.25">
      <c r="B236" s="456" t="s">
        <v>329</v>
      </c>
      <c r="C236" s="540"/>
      <c r="D236" s="542"/>
    </row>
    <row r="237" spans="2:4" x14ac:dyDescent="0.25">
      <c r="B237" s="7" t="s">
        <v>330</v>
      </c>
      <c r="C237" s="487">
        <v>0</v>
      </c>
      <c r="D237" s="101"/>
    </row>
    <row r="238" spans="2:4" x14ac:dyDescent="0.25">
      <c r="B238" s="7" t="s">
        <v>331</v>
      </c>
      <c r="C238" s="487">
        <v>0</v>
      </c>
      <c r="D238" s="101"/>
    </row>
    <row r="239" spans="2:4" x14ac:dyDescent="0.25">
      <c r="B239" s="7" t="s">
        <v>332</v>
      </c>
      <c r="C239" s="487">
        <v>0</v>
      </c>
      <c r="D239" s="101"/>
    </row>
    <row r="240" spans="2:4" ht="15.75" thickBot="1" x14ac:dyDescent="0.3">
      <c r="B240" s="10" t="s">
        <v>333</v>
      </c>
      <c r="C240" s="491">
        <v>0</v>
      </c>
      <c r="D240" s="104"/>
    </row>
  </sheetData>
  <sheetProtection algorithmName="SHA-512" hashValue="Td9N8NKzXcVgREYCfRM/RpnwipchZPrWU7ldEM0VH4bMn7w1GH5y1rVvGNferhqLoCxIUJZFkan/BkpyU62Duw==" saltValue="8KasLalWMe8Yl62V8OQKJw==" spinCount="100000" sheet="1" objects="1" scenarios="1" selectLockedCells="1"/>
  <protectedRanges>
    <protectedRange sqref="B3:D5" name="Bereich2_1"/>
  </protectedRange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0" tint="-0.14999847407452621"/>
    <pageSetUpPr fitToPage="1"/>
  </sheetPr>
  <dimension ref="B2:R50"/>
  <sheetViews>
    <sheetView tabSelected="1" zoomScaleNormal="100" workbookViewId="0">
      <selection activeCell="C3" sqref="C3:D3"/>
    </sheetView>
  </sheetViews>
  <sheetFormatPr baseColWidth="10" defaultColWidth="11.42578125" defaultRowHeight="15" x14ac:dyDescent="0.25"/>
  <cols>
    <col min="1" max="1" width="11.42578125" style="1"/>
    <col min="2" max="2" width="53.85546875" style="1" customWidth="1"/>
    <col min="3" max="3" width="32.42578125" style="1" customWidth="1"/>
    <col min="4" max="4" width="11.42578125" style="1" customWidth="1"/>
    <col min="5" max="5" width="58.7109375" style="1" customWidth="1"/>
    <col min="6" max="6" width="29.85546875" style="1" customWidth="1"/>
    <col min="7" max="7" width="11.42578125" style="1" customWidth="1"/>
    <col min="8" max="8" width="65.140625" style="1" customWidth="1"/>
    <col min="9" max="9" width="32.42578125" style="1" customWidth="1"/>
    <col min="10" max="10" width="11.42578125" style="1"/>
    <col min="11" max="11" width="62.140625" style="1" bestFit="1" customWidth="1"/>
    <col min="12" max="12" width="32.42578125" style="1" customWidth="1"/>
    <col min="13" max="13" width="11.42578125" style="1"/>
    <col min="14" max="14" width="63.140625" style="1" customWidth="1"/>
    <col min="15" max="15" width="31.140625" style="1" customWidth="1"/>
    <col min="16" max="16" width="11.42578125" style="1"/>
    <col min="17" max="17" width="68" style="1" customWidth="1"/>
    <col min="18" max="18" width="31.140625" style="1" customWidth="1"/>
    <col min="19" max="16384" width="11.42578125" style="1"/>
  </cols>
  <sheetData>
    <row r="2" spans="2:18" ht="18.75" x14ac:dyDescent="0.3">
      <c r="B2" s="341" t="s">
        <v>8</v>
      </c>
      <c r="C2" s="581" t="s">
        <v>94</v>
      </c>
      <c r="D2" s="581"/>
    </row>
    <row r="3" spans="2:18" ht="18.75" x14ac:dyDescent="0.3">
      <c r="B3" s="341" t="s">
        <v>9</v>
      </c>
      <c r="C3" s="581"/>
      <c r="D3" s="581"/>
    </row>
    <row r="5" spans="2:18" ht="18.75" x14ac:dyDescent="0.3">
      <c r="B5" s="342" t="s">
        <v>126</v>
      </c>
      <c r="Q5" s="271"/>
      <c r="R5" s="271"/>
    </row>
    <row r="6" spans="2:18" x14ac:dyDescent="0.25">
      <c r="Q6" s="271"/>
      <c r="R6" s="271"/>
    </row>
    <row r="8" spans="2:18" ht="15" customHeight="1" x14ac:dyDescent="0.25">
      <c r="B8" s="579" t="str">
        <f>N_1!B1</f>
        <v>Plankosten Netzreserve 2024</v>
      </c>
      <c r="C8" s="580"/>
      <c r="D8" s="343"/>
      <c r="E8" s="579" t="str">
        <f>P_1!B1</f>
        <v>Plankosten rotierende Phasenschieberanlage 2024</v>
      </c>
      <c r="F8" s="580"/>
      <c r="G8" s="343"/>
      <c r="H8" s="579" t="str">
        <f>K_1!A1</f>
        <v>Plankosten Kapazitätsreserve 2024</v>
      </c>
      <c r="I8" s="580"/>
      <c r="K8" s="582" t="str">
        <f>S_1!A1</f>
        <v>Plankosten Sicherheitsbereitschaft / zeitlich gestreckte Stilllegung / Versorgungsreserve 2024</v>
      </c>
      <c r="L8" s="582"/>
      <c r="N8" s="579" t="str">
        <f>B_1!A1</f>
        <v>Plankosten besondere netztechnische Betriebsmittel 2024</v>
      </c>
      <c r="O8" s="580"/>
      <c r="Q8" s="575" t="s">
        <v>350</v>
      </c>
      <c r="R8" s="576"/>
    </row>
    <row r="9" spans="2:18" ht="15" customHeight="1" x14ac:dyDescent="0.3">
      <c r="B9" s="88" t="s">
        <v>125</v>
      </c>
      <c r="C9" s="190">
        <f>SUM(C10:C15)</f>
        <v>0</v>
      </c>
      <c r="D9" s="343"/>
      <c r="E9" s="46" t="s">
        <v>208</v>
      </c>
      <c r="F9" s="189">
        <f>P_1!C6</f>
        <v>0</v>
      </c>
      <c r="G9" s="343"/>
      <c r="H9" s="255" t="str">
        <f>K_1!A7</f>
        <v>Summe Plankosten Kapazitätsreserve</v>
      </c>
      <c r="I9" s="188">
        <f>K_1!B7</f>
        <v>0</v>
      </c>
      <c r="K9" s="223" t="str">
        <f>S_1!A4</f>
        <v xml:space="preserve">Summe Plankosten Versorgungsreserve u.a. </v>
      </c>
      <c r="L9" s="188">
        <f>S_1!B4</f>
        <v>0</v>
      </c>
      <c r="N9" s="46"/>
      <c r="O9" s="46"/>
      <c r="Q9" s="427"/>
      <c r="R9" s="68"/>
    </row>
    <row r="10" spans="2:18" ht="15" customHeight="1" x14ac:dyDescent="0.25">
      <c r="B10" s="442" t="s">
        <v>244</v>
      </c>
      <c r="C10" s="189">
        <f>N_1!C15</f>
        <v>0</v>
      </c>
      <c r="D10" s="12"/>
      <c r="E10" s="46" t="s">
        <v>342</v>
      </c>
      <c r="F10" s="189">
        <f>P_1!C7</f>
        <v>0</v>
      </c>
      <c r="G10" s="12"/>
      <c r="H10" s="443" t="str">
        <f>K_1!A9</f>
        <v>Jährliche Vergütung nach § 19 Abs. 1-3 KapResV</v>
      </c>
      <c r="I10" s="468">
        <f>K_1!B9</f>
        <v>0</v>
      </c>
      <c r="K10" s="444" t="str">
        <f>S_1!A5</f>
        <v>Kosten der Herstellung (z.B. bei der Versorgungsreserve nach § 50d Abs. 5 Nr. 1 EnWG)</v>
      </c>
      <c r="L10" s="468">
        <f>S_1!B5</f>
        <v>0</v>
      </c>
      <c r="N10" s="88" t="s">
        <v>193</v>
      </c>
      <c r="O10" s="188">
        <f>SUM(B_1!F10:F51)</f>
        <v>0</v>
      </c>
      <c r="Q10" s="467" t="s">
        <v>325</v>
      </c>
      <c r="R10" s="436"/>
    </row>
    <row r="11" spans="2:18" ht="15" customHeight="1" x14ac:dyDescent="0.25">
      <c r="B11" s="442" t="s">
        <v>247</v>
      </c>
      <c r="C11" s="189">
        <f>N_1!C16</f>
        <v>0</v>
      </c>
      <c r="D11" s="12"/>
      <c r="E11" s="87" t="s">
        <v>247</v>
      </c>
      <c r="F11" s="189">
        <f>P_1!C8</f>
        <v>0</v>
      </c>
      <c r="G11" s="12"/>
      <c r="H11" s="443" t="str">
        <f>K_1!A10</f>
        <v>Gesondert zu erstattende Kosten nach § 19 Abs. 4-6 KapResV</v>
      </c>
      <c r="I11" s="468">
        <f>K_1!B10</f>
        <v>0</v>
      </c>
      <c r="K11" s="444" t="str">
        <f>S_1!A6</f>
        <v>Kosten der Vorhaltung (z.B. bei der Versorgungsreserve nach § 50d Abs. 5 Nr. 2 EnWG)</v>
      </c>
      <c r="L11" s="468">
        <f>S_1!B6</f>
        <v>0</v>
      </c>
      <c r="N11" s="88" t="s">
        <v>182</v>
      </c>
      <c r="O11" s="188">
        <f>O12+O13</f>
        <v>0</v>
      </c>
      <c r="Q11" s="428" t="s">
        <v>326</v>
      </c>
      <c r="R11" s="468">
        <f>G_1!C7</f>
        <v>0</v>
      </c>
    </row>
    <row r="12" spans="2:18" ht="15" customHeight="1" x14ac:dyDescent="0.25">
      <c r="B12" s="442" t="s">
        <v>245</v>
      </c>
      <c r="C12" s="189">
        <f>N_1!C17</f>
        <v>0</v>
      </c>
      <c r="D12" s="12"/>
      <c r="E12" s="46" t="s">
        <v>245</v>
      </c>
      <c r="F12" s="189">
        <f>P_1!C9</f>
        <v>0</v>
      </c>
      <c r="G12" s="12"/>
      <c r="H12" s="443" t="str">
        <f>K_1!A11</f>
        <v>Kosten der ÜNB für die Durchführung der Verordnung nach § 13e EnWG</v>
      </c>
      <c r="I12" s="468">
        <f>K_1!B11</f>
        <v>0</v>
      </c>
      <c r="K12" s="444" t="str">
        <f>S_1!A7</f>
        <v>Rückerstattung investiver Vorteile (z.B. bei der Versorgungsreserve nach § 50d Abs. 6 Nr. 2 EnWG)</v>
      </c>
      <c r="L12" s="468">
        <f>S_1!B7</f>
        <v>0</v>
      </c>
      <c r="N12" s="46" t="s">
        <v>164</v>
      </c>
      <c r="O12" s="189">
        <f>SUM(B_1!G10:G51)</f>
        <v>0</v>
      </c>
      <c r="Q12" s="428" t="s">
        <v>327</v>
      </c>
      <c r="R12" s="468">
        <f>G_1!C8</f>
        <v>0</v>
      </c>
    </row>
    <row r="13" spans="2:18" ht="15" customHeight="1" x14ac:dyDescent="0.25">
      <c r="B13" s="442" t="s">
        <v>181</v>
      </c>
      <c r="C13" s="189">
        <f>N_1!C18</f>
        <v>0</v>
      </c>
      <c r="D13" s="12"/>
      <c r="E13" s="46" t="s">
        <v>181</v>
      </c>
      <c r="F13" s="189">
        <f>P_1!C10</f>
        <v>0</v>
      </c>
      <c r="G13" s="12"/>
      <c r="H13" s="443" t="str">
        <f>K_1!A12</f>
        <v>Erlöse nach § 33 KapResV</v>
      </c>
      <c r="I13" s="468">
        <f>K_1!B12</f>
        <v>0</v>
      </c>
      <c r="K13" s="438"/>
      <c r="L13" s="439"/>
      <c r="N13" s="46" t="s">
        <v>165</v>
      </c>
      <c r="O13" s="189">
        <f>SUM(B_1!I11:I51)</f>
        <v>0</v>
      </c>
      <c r="Q13" s="428" t="s">
        <v>328</v>
      </c>
      <c r="R13" s="468">
        <f>G_1!C9</f>
        <v>0</v>
      </c>
    </row>
    <row r="14" spans="2:18" ht="15" customHeight="1" x14ac:dyDescent="0.25">
      <c r="B14" s="442" t="s">
        <v>22</v>
      </c>
      <c r="C14" s="189">
        <f>N_1!C19</f>
        <v>0</v>
      </c>
      <c r="D14" s="12"/>
      <c r="E14" s="46" t="s">
        <v>22</v>
      </c>
      <c r="F14" s="189">
        <f>P_1!C11</f>
        <v>0</v>
      </c>
      <c r="G14" s="12"/>
      <c r="H14" s="443" t="str">
        <f>K_1!A13</f>
        <v>Einsenkerlöse nach § 25 Abs. 3 KapResV i.V.m. § 24 Absatz 5 KapResV</v>
      </c>
      <c r="I14" s="468">
        <f>K_1!B13</f>
        <v>0</v>
      </c>
      <c r="K14" s="440"/>
      <c r="L14" s="439"/>
      <c r="N14" s="185" t="s">
        <v>11</v>
      </c>
      <c r="O14" s="186">
        <f>SUM(O10+O11)</f>
        <v>0</v>
      </c>
      <c r="Q14" s="467" t="s">
        <v>329</v>
      </c>
      <c r="R14" s="468"/>
    </row>
    <row r="15" spans="2:18" ht="15" customHeight="1" x14ac:dyDescent="0.25">
      <c r="B15" s="442" t="s">
        <v>26</v>
      </c>
      <c r="C15" s="189">
        <f>N_1!C20</f>
        <v>0</v>
      </c>
      <c r="D15" s="12"/>
      <c r="E15" s="46" t="s">
        <v>26</v>
      </c>
      <c r="F15" s="189">
        <f>P_1!C12</f>
        <v>0</v>
      </c>
      <c r="G15" s="12"/>
      <c r="L15" s="441"/>
      <c r="Q15" s="428" t="s">
        <v>330</v>
      </c>
      <c r="R15" s="468">
        <f>G_1!C11</f>
        <v>0</v>
      </c>
    </row>
    <row r="16" spans="2:18" ht="15" customHeight="1" x14ac:dyDescent="0.25">
      <c r="B16" s="88" t="s">
        <v>124</v>
      </c>
      <c r="C16" s="188">
        <f>SUM(C17:C18)</f>
        <v>0</v>
      </c>
      <c r="D16" s="12"/>
      <c r="E16" s="185" t="s">
        <v>11</v>
      </c>
      <c r="F16" s="186">
        <f>SUM(F9:F15)</f>
        <v>0</v>
      </c>
      <c r="G16" s="12"/>
      <c r="Q16" s="428" t="s">
        <v>331</v>
      </c>
      <c r="R16" s="468">
        <f>G_1!C12</f>
        <v>0</v>
      </c>
    </row>
    <row r="17" spans="2:18" ht="15" customHeight="1" x14ac:dyDescent="0.25">
      <c r="B17" s="442" t="s">
        <v>253</v>
      </c>
      <c r="C17" s="189">
        <f>N_1!C280</f>
        <v>0</v>
      </c>
      <c r="D17" s="12"/>
      <c r="G17" s="12"/>
      <c r="Q17" s="428" t="s">
        <v>332</v>
      </c>
      <c r="R17" s="468">
        <f>G_1!C13</f>
        <v>0</v>
      </c>
    </row>
    <row r="18" spans="2:18" ht="15" customHeight="1" x14ac:dyDescent="0.25">
      <c r="B18" s="442" t="s">
        <v>247</v>
      </c>
      <c r="C18" s="189">
        <f>N_1!C281</f>
        <v>0</v>
      </c>
      <c r="D18" s="12"/>
      <c r="G18" s="12"/>
      <c r="Q18" s="428" t="s">
        <v>333</v>
      </c>
      <c r="R18" s="468">
        <f>G_1!C14</f>
        <v>0</v>
      </c>
    </row>
    <row r="19" spans="2:18" ht="15" customHeight="1" x14ac:dyDescent="0.25">
      <c r="B19" s="185" t="s">
        <v>11</v>
      </c>
      <c r="C19" s="186">
        <f>SUM(C16,C9)</f>
        <v>0</v>
      </c>
      <c r="Q19" s="88" t="s">
        <v>11</v>
      </c>
      <c r="R19" s="186">
        <f>SUM(R11:R18)</f>
        <v>0</v>
      </c>
    </row>
    <row r="20" spans="2:18" ht="15" customHeight="1" x14ac:dyDescent="0.25">
      <c r="B20"/>
      <c r="C20"/>
    </row>
    <row r="21" spans="2:18" ht="15" customHeight="1" x14ac:dyDescent="0.25">
      <c r="B21" s="579" t="str">
        <f>N_2!B1</f>
        <v>Istkosten Netzreserve 2024</v>
      </c>
      <c r="C21" s="580"/>
      <c r="E21" s="579" t="str">
        <f>P_2!B1</f>
        <v>Istkosten rotierende Phasenschieberanlage 2024</v>
      </c>
      <c r="F21" s="580"/>
      <c r="H21" s="579" t="str">
        <f>K_2!A1</f>
        <v>Istkosten Kapazitätsreserve 2024</v>
      </c>
      <c r="I21" s="580"/>
      <c r="K21" s="579" t="str">
        <f>S_2!A1</f>
        <v>Istkosten Sicherheitsbereitschaft / zeitlich gestreckte Stilllegung / Versorgungsreserve 2024</v>
      </c>
      <c r="L21" s="580"/>
      <c r="N21" s="579" t="str">
        <f>B_2!A1</f>
        <v>Istkosten besondere netztechnische Betriebsmittel 2024</v>
      </c>
      <c r="O21" s="580"/>
      <c r="Q21" s="579" t="s">
        <v>351</v>
      </c>
      <c r="R21" s="580"/>
    </row>
    <row r="22" spans="2:18" ht="15" customHeight="1" x14ac:dyDescent="0.25">
      <c r="B22" s="88" t="s">
        <v>125</v>
      </c>
      <c r="C22" s="190">
        <f>SUM(C23:C28)</f>
        <v>0</v>
      </c>
      <c r="E22" s="46" t="s">
        <v>209</v>
      </c>
      <c r="F22" s="189">
        <f>P_2!C6</f>
        <v>0</v>
      </c>
      <c r="H22" s="223" t="str">
        <f>K_2!A4</f>
        <v>Summe Istkosten Kapazitätsreserve</v>
      </c>
      <c r="I22" s="188">
        <f>K_2!B4</f>
        <v>0</v>
      </c>
      <c r="K22" s="255" t="str">
        <f>S_2!A4</f>
        <v>Summe Istkosten Versorgungsreserve u.a.</v>
      </c>
      <c r="L22" s="188">
        <f>S_2!B4</f>
        <v>0</v>
      </c>
      <c r="N22" s="223"/>
      <c r="O22" s="188"/>
      <c r="Q22" s="46"/>
      <c r="R22" s="46"/>
    </row>
    <row r="23" spans="2:18" ht="15" customHeight="1" x14ac:dyDescent="0.25">
      <c r="B23" s="442" t="s">
        <v>244</v>
      </c>
      <c r="C23" s="189">
        <f>N_2!C15</f>
        <v>0</v>
      </c>
      <c r="E23" s="46" t="s">
        <v>342</v>
      </c>
      <c r="F23" s="189">
        <f>P_2!C7</f>
        <v>0</v>
      </c>
      <c r="H23" s="444" t="str">
        <f>K_2!A6</f>
        <v>Jährliche Vergütung nach § 19 Abs. 1-3 KapResV</v>
      </c>
      <c r="I23" s="468">
        <f>K_2!B6</f>
        <v>0</v>
      </c>
      <c r="K23" s="443" t="str">
        <f>S_2!A5</f>
        <v>Kosten der Herstellung (z.B. bei der Versorgungsreserve nach § 50d Abs. 5 Nr. 1 EnWG)</v>
      </c>
      <c r="L23" s="468">
        <f>S_2!B5</f>
        <v>0</v>
      </c>
      <c r="N23" s="88" t="s">
        <v>193</v>
      </c>
      <c r="O23" s="188">
        <f>SUM(B_2!F11:F62)</f>
        <v>0</v>
      </c>
      <c r="Q23" s="467" t="s">
        <v>325</v>
      </c>
      <c r="R23" s="46"/>
    </row>
    <row r="24" spans="2:18" ht="15" customHeight="1" x14ac:dyDescent="0.25">
      <c r="B24" s="442" t="s">
        <v>247</v>
      </c>
      <c r="C24" s="189">
        <f>N_2!C16</f>
        <v>0</v>
      </c>
      <c r="E24" s="87" t="s">
        <v>247</v>
      </c>
      <c r="F24" s="189">
        <f>P_2!C8</f>
        <v>0</v>
      </c>
      <c r="H24" s="444" t="str">
        <f>K_2!A7</f>
        <v>Gesondert zu erstattende Kosten nach § 19 Abs. 4-6 KapResV</v>
      </c>
      <c r="I24" s="468">
        <f>K_2!B7</f>
        <v>0</v>
      </c>
      <c r="K24" s="443" t="str">
        <f>S_2!A6</f>
        <v>Kosten der Vorhaltung (z.B. bei der Versorgungsreserve nach § 50d Abs. 5 Nr. 2 EnWG)</v>
      </c>
      <c r="L24" s="468">
        <f>S_2!B6</f>
        <v>0</v>
      </c>
      <c r="N24" s="88" t="s">
        <v>182</v>
      </c>
      <c r="O24" s="188">
        <f>O25+O26</f>
        <v>0</v>
      </c>
      <c r="Q24" s="428" t="s">
        <v>326</v>
      </c>
      <c r="R24" s="468">
        <f>G_2!C7</f>
        <v>0</v>
      </c>
    </row>
    <row r="25" spans="2:18" ht="15" customHeight="1" x14ac:dyDescent="0.25">
      <c r="B25" s="442" t="s">
        <v>245</v>
      </c>
      <c r="C25" s="189">
        <f>N_2!C17</f>
        <v>0</v>
      </c>
      <c r="E25" s="46" t="s">
        <v>245</v>
      </c>
      <c r="F25" s="189">
        <f>P_2!C9</f>
        <v>0</v>
      </c>
      <c r="H25" s="444" t="str">
        <f>K_2!A8</f>
        <v>Kosten der ÜNB für die Durchführung der Verordnung nach § 13e EnWG</v>
      </c>
      <c r="I25" s="468">
        <f>K_2!B8</f>
        <v>0</v>
      </c>
      <c r="K25" s="443" t="str">
        <f>S_2!A7</f>
        <v>Rückerstattung investiver Vorteile (z.B. bei der Versorgungsreserve nach § 50d Abs. 6 Nr. 2 EnWG)</v>
      </c>
      <c r="L25" s="468">
        <f>S_2!B7</f>
        <v>0</v>
      </c>
      <c r="N25" s="46" t="s">
        <v>164</v>
      </c>
      <c r="O25" s="189">
        <f>SUM(B_2!G11:G62)</f>
        <v>0</v>
      </c>
      <c r="Q25" s="428" t="s">
        <v>327</v>
      </c>
      <c r="R25" s="468">
        <f>G_2!C8</f>
        <v>0</v>
      </c>
    </row>
    <row r="26" spans="2:18" ht="15" customHeight="1" x14ac:dyDescent="0.25">
      <c r="B26" s="442" t="s">
        <v>181</v>
      </c>
      <c r="C26" s="189">
        <f>N_2!C18</f>
        <v>0</v>
      </c>
      <c r="E26" s="46" t="s">
        <v>181</v>
      </c>
      <c r="F26" s="189">
        <f>P_2!C10</f>
        <v>0</v>
      </c>
      <c r="H26" s="444" t="str">
        <f>K_2!A9</f>
        <v>Erlöse nach § 33 KapResV</v>
      </c>
      <c r="I26" s="468">
        <f>K_2!B9</f>
        <v>0</v>
      </c>
      <c r="N26" s="46" t="s">
        <v>165</v>
      </c>
      <c r="O26" s="189">
        <f>SUM(B_2!I11:I63)</f>
        <v>0</v>
      </c>
      <c r="Q26" s="428" t="s">
        <v>328</v>
      </c>
      <c r="R26" s="468">
        <f>G_2!C9</f>
        <v>0</v>
      </c>
    </row>
    <row r="27" spans="2:18" ht="15" customHeight="1" x14ac:dyDescent="0.25">
      <c r="B27" s="442" t="s">
        <v>22</v>
      </c>
      <c r="C27" s="189">
        <f>N_2!C19</f>
        <v>0</v>
      </c>
      <c r="E27" s="46" t="s">
        <v>22</v>
      </c>
      <c r="F27" s="189">
        <f>P_2!C11</f>
        <v>0</v>
      </c>
      <c r="H27" s="444" t="str">
        <f>K_2!A10</f>
        <v>Einsenkerlöse nach § 25 Abs. 3 KapResV i.V.m. § 24 Absatz 5 KapResV</v>
      </c>
      <c r="I27" s="468">
        <f>K_2!B10</f>
        <v>0</v>
      </c>
      <c r="N27" s="185" t="s">
        <v>11</v>
      </c>
      <c r="O27" s="186">
        <f>SUM(O23+O24)</f>
        <v>0</v>
      </c>
      <c r="Q27" s="467" t="s">
        <v>329</v>
      </c>
      <c r="R27" s="468"/>
    </row>
    <row r="28" spans="2:18" ht="15" customHeight="1" x14ac:dyDescent="0.25">
      <c r="B28" s="442" t="s">
        <v>26</v>
      </c>
      <c r="C28" s="189">
        <f>N_2!C20</f>
        <v>0</v>
      </c>
      <c r="E28" s="46" t="s">
        <v>26</v>
      </c>
      <c r="F28" s="189">
        <f>P_2!C12</f>
        <v>0</v>
      </c>
      <c r="H28" s="437"/>
      <c r="I28" s="437"/>
      <c r="Q28" s="428" t="s">
        <v>330</v>
      </c>
      <c r="R28" s="468">
        <f>G_2!C11</f>
        <v>0</v>
      </c>
    </row>
    <row r="29" spans="2:18" ht="15" customHeight="1" x14ac:dyDescent="0.25">
      <c r="B29" s="88" t="s">
        <v>124</v>
      </c>
      <c r="C29" s="188">
        <f>SUM(C30:C31)</f>
        <v>0</v>
      </c>
      <c r="E29" s="185" t="s">
        <v>11</v>
      </c>
      <c r="F29" s="186">
        <f>SUM(F21:F28)</f>
        <v>0</v>
      </c>
      <c r="Q29" s="428" t="s">
        <v>331</v>
      </c>
      <c r="R29" s="468">
        <f>G_2!C12</f>
        <v>0</v>
      </c>
    </row>
    <row r="30" spans="2:18" ht="15" customHeight="1" x14ac:dyDescent="0.25">
      <c r="B30" s="442" t="s">
        <v>253</v>
      </c>
      <c r="C30" s="189">
        <f>N_2!C295</f>
        <v>0</v>
      </c>
      <c r="Q30" s="428" t="s">
        <v>332</v>
      </c>
      <c r="R30" s="468">
        <f>G_2!C13</f>
        <v>0</v>
      </c>
    </row>
    <row r="31" spans="2:18" ht="15" customHeight="1" x14ac:dyDescent="0.25">
      <c r="B31" s="442" t="s">
        <v>247</v>
      </c>
      <c r="C31" s="189">
        <f>N_2!C296</f>
        <v>0</v>
      </c>
      <c r="Q31" s="428" t="s">
        <v>333</v>
      </c>
      <c r="R31" s="468">
        <f>G_2!C14</f>
        <v>0</v>
      </c>
    </row>
    <row r="32" spans="2:18" ht="15" customHeight="1" x14ac:dyDescent="0.25">
      <c r="B32" s="258" t="s">
        <v>11</v>
      </c>
      <c r="C32" s="186">
        <f>SUM(C29+C22)</f>
        <v>0</v>
      </c>
      <c r="Q32" s="88" t="s">
        <v>11</v>
      </c>
      <c r="R32" s="186">
        <f>SUM(R24:R31)</f>
        <v>0</v>
      </c>
    </row>
    <row r="33" spans="2:18" ht="15" customHeight="1" x14ac:dyDescent="0.25">
      <c r="B33"/>
      <c r="C33"/>
    </row>
    <row r="34" spans="2:18" ht="15" customHeight="1" x14ac:dyDescent="0.25">
      <c r="B34" s="577" t="str">
        <f ca="1">"Jahresabrechnung "&amp;YEAR(TODAY()-365)</f>
        <v>Jahresabrechnung 2024</v>
      </c>
      <c r="C34" s="578"/>
      <c r="E34" s="577" t="str">
        <f ca="1">"Jahresabrechnung "&amp;YEAR(TODAY()-365)</f>
        <v>Jahresabrechnung 2024</v>
      </c>
      <c r="F34" s="578"/>
      <c r="H34" s="577" t="str">
        <f ca="1">"Jahresabrechnung "&amp;YEAR(TODAY()-365)</f>
        <v>Jahresabrechnung 2024</v>
      </c>
      <c r="I34" s="578"/>
      <c r="K34" s="577" t="str">
        <f ca="1">"Jahresabrechnung "&amp;YEAR(TODAY()-365)</f>
        <v>Jahresabrechnung 2024</v>
      </c>
      <c r="L34" s="578"/>
      <c r="N34" s="577" t="str">
        <f ca="1">"Jahresabrechnung "&amp;YEAR(TODAY()-365)</f>
        <v>Jahresabrechnung 2024</v>
      </c>
      <c r="O34" s="578"/>
      <c r="Q34" s="577" t="str">
        <f ca="1">"Jahresabrechnung "&amp;YEAR(TODAY()-365)</f>
        <v>Jahresabrechnung 2024</v>
      </c>
      <c r="R34" s="578"/>
    </row>
    <row r="35" spans="2:18" ht="15" customHeight="1" x14ac:dyDescent="0.25">
      <c r="B35" s="46" t="str">
        <f>B8</f>
        <v>Plankosten Netzreserve 2024</v>
      </c>
      <c r="C35" s="189">
        <f>C19</f>
        <v>0</v>
      </c>
      <c r="E35" s="46" t="str">
        <f>E8</f>
        <v>Plankosten rotierende Phasenschieberanlage 2024</v>
      </c>
      <c r="F35" s="189">
        <f>F16</f>
        <v>0</v>
      </c>
      <c r="H35" s="46" t="str">
        <f>H8</f>
        <v>Plankosten Kapazitätsreserve 2024</v>
      </c>
      <c r="I35" s="189">
        <f>I9</f>
        <v>0</v>
      </c>
      <c r="K35" s="46" t="str">
        <f>K9</f>
        <v xml:space="preserve">Summe Plankosten Versorgungsreserve u.a. </v>
      </c>
      <c r="L35" s="189">
        <f>L9</f>
        <v>0</v>
      </c>
      <c r="N35" s="46" t="str">
        <f>N8</f>
        <v>Plankosten besondere netztechnische Betriebsmittel 2024</v>
      </c>
      <c r="O35" s="189">
        <f>O14</f>
        <v>0</v>
      </c>
      <c r="Q35" s="46" t="str">
        <f>Q8</f>
        <v>Plankosten systemrelevante Gaskraftwerke 2024</v>
      </c>
      <c r="R35" s="189">
        <f>R19</f>
        <v>0</v>
      </c>
    </row>
    <row r="36" spans="2:18" ht="15" customHeight="1" x14ac:dyDescent="0.25">
      <c r="B36" s="46" t="str">
        <f>B21</f>
        <v>Istkosten Netzreserve 2024</v>
      </c>
      <c r="C36" s="189">
        <f>C32</f>
        <v>0</v>
      </c>
      <c r="E36" s="46" t="str">
        <f>E21</f>
        <v>Istkosten rotierende Phasenschieberanlage 2024</v>
      </c>
      <c r="F36" s="189">
        <f>F29</f>
        <v>0</v>
      </c>
      <c r="H36" s="46" t="str">
        <f>H21</f>
        <v>Istkosten Kapazitätsreserve 2024</v>
      </c>
      <c r="I36" s="189">
        <f>I22</f>
        <v>0</v>
      </c>
      <c r="K36" s="447" t="str">
        <f>K22</f>
        <v>Summe Istkosten Versorgungsreserve u.a.</v>
      </c>
      <c r="L36" s="189">
        <f>L22</f>
        <v>0</v>
      </c>
      <c r="N36" s="46" t="str">
        <f>N21</f>
        <v>Istkosten besondere netztechnische Betriebsmittel 2024</v>
      </c>
      <c r="O36" s="189">
        <f>O27</f>
        <v>0</v>
      </c>
      <c r="Q36" s="46" t="str">
        <f>Q21</f>
        <v>Istkosten systemrelevante Gaskraftwerke 2024</v>
      </c>
      <c r="R36" s="189">
        <f>R32</f>
        <v>0</v>
      </c>
    </row>
    <row r="37" spans="2:18" ht="15" customHeight="1" x14ac:dyDescent="0.25">
      <c r="B37" s="187" t="s">
        <v>10</v>
      </c>
      <c r="C37" s="186">
        <f>C35-C36</f>
        <v>0</v>
      </c>
      <c r="E37" s="187" t="s">
        <v>10</v>
      </c>
      <c r="F37" s="186">
        <f>F35-F36</f>
        <v>0</v>
      </c>
      <c r="H37" s="187" t="s">
        <v>10</v>
      </c>
      <c r="I37" s="186">
        <f>I35-I36</f>
        <v>0</v>
      </c>
      <c r="K37" s="187" t="s">
        <v>10</v>
      </c>
      <c r="L37" s="186">
        <f>L35-L36</f>
        <v>0</v>
      </c>
      <c r="N37" s="187" t="s">
        <v>10</v>
      </c>
      <c r="O37" s="186">
        <f>O35-O36</f>
        <v>0</v>
      </c>
      <c r="Q37" s="187" t="s">
        <v>10</v>
      </c>
      <c r="R37" s="186">
        <f>R35-R36</f>
        <v>0</v>
      </c>
    </row>
    <row r="38" spans="2:18" ht="15" customHeight="1" x14ac:dyDescent="0.25"/>
    <row r="39" spans="2:18" ht="15" customHeight="1" x14ac:dyDescent="0.25"/>
    <row r="40" spans="2:18" ht="15" customHeight="1" x14ac:dyDescent="0.25"/>
    <row r="41" spans="2:18" ht="15" customHeight="1" x14ac:dyDescent="0.25"/>
    <row r="42" spans="2:18" ht="15" customHeight="1" x14ac:dyDescent="0.25"/>
    <row r="44" spans="2:18" x14ac:dyDescent="0.25">
      <c r="B44" s="344"/>
      <c r="C44" s="345"/>
    </row>
    <row r="45" spans="2:18" x14ac:dyDescent="0.25">
      <c r="B45" s="344"/>
      <c r="C45" s="345"/>
    </row>
    <row r="50" spans="2:2" x14ac:dyDescent="0.25">
      <c r="B50" s="346"/>
    </row>
  </sheetData>
  <sheetProtection algorithmName="SHA-512" hashValue="N7vclzd91ZWupA2EK4JTvqnuT9zCiT1TiB6FGrJ9sJpTN442cZEIwoqKKRucJ3CqdxfObf5XTlU8n11+iAFfUg==" saltValue="zpn92LsEsJDmxMcAoDyTig==" spinCount="100000" sheet="1" selectLockedCells="1"/>
  <protectedRanges>
    <protectedRange sqref="C2:G3" name="Bereich1"/>
    <protectedRange sqref="Q9:R9 Q8" name="Bereich2_1_1"/>
  </protectedRanges>
  <mergeCells count="20">
    <mergeCell ref="C2:D2"/>
    <mergeCell ref="C3:D3"/>
    <mergeCell ref="B8:C8"/>
    <mergeCell ref="N8:O8"/>
    <mergeCell ref="N21:O21"/>
    <mergeCell ref="K8:L8"/>
    <mergeCell ref="E8:F8"/>
    <mergeCell ref="E21:F21"/>
    <mergeCell ref="H21:I21"/>
    <mergeCell ref="H8:I8"/>
    <mergeCell ref="K21:L21"/>
    <mergeCell ref="Q8:R8"/>
    <mergeCell ref="B34:C34"/>
    <mergeCell ref="B21:C21"/>
    <mergeCell ref="N34:O34"/>
    <mergeCell ref="H34:I34"/>
    <mergeCell ref="K34:L34"/>
    <mergeCell ref="E34:F34"/>
    <mergeCell ref="Q21:R21"/>
    <mergeCell ref="Q34:R34"/>
  </mergeCells>
  <pageMargins left="0.7" right="0.7" top="0.78740157499999996" bottom="0.78740157499999996" header="0.3" footer="0.3"/>
  <pageSetup paperSize="9" scale="2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'+'!$B$127:$E$127</xm:f>
          </x14:formula1>
          <xm:sqref>C2:D2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6"/>
  <dimension ref="A1:H147"/>
  <sheetViews>
    <sheetView topLeftCell="A127" workbookViewId="0">
      <selection activeCell="C71" sqref="C71"/>
    </sheetView>
  </sheetViews>
  <sheetFormatPr baseColWidth="10" defaultRowHeight="15" x14ac:dyDescent="0.25"/>
  <cols>
    <col min="2" max="2" width="81.42578125" bestFit="1" customWidth="1"/>
    <col min="3" max="3" width="35" bestFit="1" customWidth="1"/>
    <col min="4" max="4" width="26.85546875" bestFit="1" customWidth="1"/>
    <col min="5" max="5" width="56.85546875" bestFit="1" customWidth="1"/>
  </cols>
  <sheetData>
    <row r="1" spans="1:3" x14ac:dyDescent="0.25">
      <c r="A1">
        <v>-1</v>
      </c>
    </row>
    <row r="3" spans="1:3" x14ac:dyDescent="0.25">
      <c r="B3" t="s">
        <v>24</v>
      </c>
    </row>
    <row r="4" spans="1:3" x14ac:dyDescent="0.25">
      <c r="B4" t="s">
        <v>45</v>
      </c>
    </row>
    <row r="10" spans="1:3" x14ac:dyDescent="0.25">
      <c r="B10" t="s">
        <v>64</v>
      </c>
    </row>
    <row r="11" spans="1:3" x14ac:dyDescent="0.25">
      <c r="B11" t="s">
        <v>28</v>
      </c>
    </row>
    <row r="12" spans="1:3" x14ac:dyDescent="0.25">
      <c r="B12" t="s">
        <v>74</v>
      </c>
    </row>
    <row r="13" spans="1:3" x14ac:dyDescent="0.25">
      <c r="B13" t="s">
        <v>65</v>
      </c>
      <c r="C13" t="s">
        <v>65</v>
      </c>
    </row>
    <row r="14" spans="1:3" x14ac:dyDescent="0.25">
      <c r="B14" t="s">
        <v>66</v>
      </c>
      <c r="C14" t="s">
        <v>66</v>
      </c>
    </row>
    <row r="15" spans="1:3" x14ac:dyDescent="0.25">
      <c r="B15" t="s">
        <v>67</v>
      </c>
      <c r="C15" t="s">
        <v>67</v>
      </c>
    </row>
    <row r="16" spans="1:3" x14ac:dyDescent="0.25">
      <c r="B16" t="s">
        <v>68</v>
      </c>
      <c r="C16" t="s">
        <v>68</v>
      </c>
    </row>
    <row r="17" spans="2:3" x14ac:dyDescent="0.25">
      <c r="B17" t="s">
        <v>29</v>
      </c>
      <c r="C17" t="s">
        <v>29</v>
      </c>
    </row>
    <row r="21" spans="2:3" x14ac:dyDescent="0.25">
      <c r="B21" t="s">
        <v>40</v>
      </c>
      <c r="C21" t="s">
        <v>40</v>
      </c>
    </row>
    <row r="22" spans="2:3" x14ac:dyDescent="0.25">
      <c r="B22" t="s">
        <v>44</v>
      </c>
      <c r="C22" t="s">
        <v>44</v>
      </c>
    </row>
    <row r="23" spans="2:3" x14ac:dyDescent="0.25">
      <c r="B23" t="s">
        <v>43</v>
      </c>
      <c r="C23" t="s">
        <v>43</v>
      </c>
    </row>
    <row r="24" spans="2:3" x14ac:dyDescent="0.25">
      <c r="B24" t="s">
        <v>47</v>
      </c>
      <c r="C24" t="s">
        <v>29</v>
      </c>
    </row>
    <row r="25" spans="2:3" x14ac:dyDescent="0.25">
      <c r="B25" t="s">
        <v>29</v>
      </c>
      <c r="C25" s="347" t="s">
        <v>219</v>
      </c>
    </row>
    <row r="29" spans="2:3" x14ac:dyDescent="0.25">
      <c r="B29" t="s">
        <v>50</v>
      </c>
    </row>
    <row r="30" spans="2:3" x14ac:dyDescent="0.25">
      <c r="B30" t="s">
        <v>51</v>
      </c>
    </row>
    <row r="31" spans="2:3" x14ac:dyDescent="0.25">
      <c r="B31" t="s">
        <v>52</v>
      </c>
    </row>
    <row r="37" spans="1:6" x14ac:dyDescent="0.25">
      <c r="B37" s="350" t="s">
        <v>122</v>
      </c>
    </row>
    <row r="39" spans="1:6" x14ac:dyDescent="0.25">
      <c r="A39" t="s">
        <v>233</v>
      </c>
      <c r="B39" t="s">
        <v>91</v>
      </c>
      <c r="C39" t="s">
        <v>236</v>
      </c>
      <c r="D39" t="s">
        <v>90</v>
      </c>
      <c r="E39" t="s">
        <v>89</v>
      </c>
      <c r="F39" t="s">
        <v>88</v>
      </c>
    </row>
    <row r="40" spans="1:6" x14ac:dyDescent="0.25">
      <c r="A40">
        <v>2</v>
      </c>
      <c r="B40" s="182" t="s">
        <v>93</v>
      </c>
      <c r="C40" s="182" t="str">
        <f>CONCATENATE(A40,D40)</f>
        <v>2LEAG_Ahf_AB_01</v>
      </c>
      <c r="D40" s="182" t="s">
        <v>103</v>
      </c>
      <c r="E40" s="182" t="s">
        <v>104</v>
      </c>
      <c r="F40" s="182">
        <v>60</v>
      </c>
    </row>
    <row r="41" spans="1:6" x14ac:dyDescent="0.25">
      <c r="A41">
        <v>2</v>
      </c>
      <c r="B41" s="182"/>
      <c r="C41" s="182" t="str">
        <f t="shared" ref="C41:C63" si="0">CONCATENATE(A41,D41)</f>
        <v>2LEAG_Ahf_CD_02</v>
      </c>
      <c r="D41" s="182" t="s">
        <v>105</v>
      </c>
      <c r="E41" s="182" t="s">
        <v>104</v>
      </c>
      <c r="F41" s="182">
        <v>60</v>
      </c>
    </row>
    <row r="42" spans="1:6" x14ac:dyDescent="0.25">
      <c r="A42">
        <v>2</v>
      </c>
      <c r="B42" s="182"/>
      <c r="C42" s="182" t="str">
        <f t="shared" si="0"/>
        <v>2LEAG_Thy_AB_03</v>
      </c>
      <c r="D42" s="182" t="s">
        <v>106</v>
      </c>
      <c r="E42" s="182" t="s">
        <v>104</v>
      </c>
      <c r="F42" s="182">
        <v>60</v>
      </c>
    </row>
    <row r="43" spans="1:6" x14ac:dyDescent="0.25">
      <c r="A43">
        <v>2</v>
      </c>
      <c r="B43" s="182"/>
      <c r="C43" s="182" t="str">
        <f t="shared" si="0"/>
        <v>2LEAG_Thy_CDE_04</v>
      </c>
      <c r="D43" s="182" t="s">
        <v>102</v>
      </c>
      <c r="E43" s="182" t="s">
        <v>104</v>
      </c>
      <c r="F43" s="182">
        <v>90</v>
      </c>
    </row>
    <row r="44" spans="1:6" x14ac:dyDescent="0.25">
      <c r="A44">
        <v>2</v>
      </c>
      <c r="B44" s="182" t="s">
        <v>94</v>
      </c>
      <c r="C44" s="182" t="str">
        <f t="shared" si="0"/>
        <v>2RWE Generation Gersteinwerk Block F</v>
      </c>
      <c r="D44" s="182" t="s">
        <v>101</v>
      </c>
      <c r="E44" s="182" t="s">
        <v>107</v>
      </c>
      <c r="F44" s="182">
        <v>370</v>
      </c>
    </row>
    <row r="45" spans="1:6" x14ac:dyDescent="0.25">
      <c r="A45">
        <v>2</v>
      </c>
      <c r="B45" s="182"/>
      <c r="C45" s="182" t="str">
        <f t="shared" si="0"/>
        <v>2RWE Generation Gersteinwerk Block G</v>
      </c>
      <c r="D45" s="182" t="s">
        <v>108</v>
      </c>
      <c r="E45" s="182" t="s">
        <v>107</v>
      </c>
      <c r="F45" s="182">
        <v>355</v>
      </c>
    </row>
    <row r="46" spans="1:6" x14ac:dyDescent="0.25">
      <c r="A46">
        <v>2</v>
      </c>
      <c r="B46" s="182"/>
      <c r="C46" s="182" t="str">
        <f t="shared" si="0"/>
        <v>2RWE Generation Gersteinwerk Block K</v>
      </c>
      <c r="D46" s="182" t="s">
        <v>228</v>
      </c>
      <c r="E46" s="182" t="s">
        <v>107</v>
      </c>
      <c r="F46" s="182">
        <v>95</v>
      </c>
    </row>
    <row r="47" spans="1:6" x14ac:dyDescent="0.25">
      <c r="A47">
        <v>2</v>
      </c>
      <c r="B47" s="182"/>
      <c r="C47" s="182" t="str">
        <f t="shared" si="0"/>
        <v>2AirProducts2023</v>
      </c>
      <c r="D47" s="182" t="s">
        <v>230</v>
      </c>
      <c r="E47" s="182" t="s">
        <v>229</v>
      </c>
      <c r="F47" s="182">
        <v>9</v>
      </c>
    </row>
    <row r="48" spans="1:6" x14ac:dyDescent="0.25">
      <c r="A48">
        <v>2</v>
      </c>
      <c r="B48" s="182" t="s">
        <v>95</v>
      </c>
      <c r="C48" s="182" t="str">
        <f t="shared" si="0"/>
        <v>2Statkraft 02 Landesbergen</v>
      </c>
      <c r="D48" s="182" t="s">
        <v>100</v>
      </c>
      <c r="E48" s="182" t="s">
        <v>109</v>
      </c>
      <c r="F48" s="182">
        <v>56</v>
      </c>
    </row>
    <row r="49" spans="1:6" x14ac:dyDescent="0.25">
      <c r="A49">
        <v>2</v>
      </c>
      <c r="B49" s="182"/>
      <c r="C49" s="182" t="str">
        <f t="shared" si="0"/>
        <v>2Statkraft 01 Emden</v>
      </c>
      <c r="D49" s="182" t="s">
        <v>99</v>
      </c>
      <c r="E49" s="182" t="s">
        <v>109</v>
      </c>
      <c r="F49" s="182">
        <v>50</v>
      </c>
    </row>
    <row r="50" spans="1:6" x14ac:dyDescent="0.25">
      <c r="A50">
        <v>2</v>
      </c>
      <c r="B50" s="182"/>
      <c r="C50" s="182" t="str">
        <f t="shared" si="0"/>
        <v>2</v>
      </c>
      <c r="D50" s="182"/>
      <c r="E50" s="182"/>
      <c r="F50" s="182"/>
    </row>
    <row r="51" spans="1:6" x14ac:dyDescent="0.25">
      <c r="A51">
        <v>2</v>
      </c>
      <c r="B51" s="182"/>
      <c r="C51" s="182" t="str">
        <f t="shared" si="0"/>
        <v>2</v>
      </c>
      <c r="D51" s="182"/>
      <c r="E51" s="182"/>
      <c r="F51" s="182"/>
    </row>
    <row r="52" spans="1:6" x14ac:dyDescent="0.25">
      <c r="A52">
        <v>2</v>
      </c>
      <c r="B52" s="182" t="s">
        <v>96</v>
      </c>
      <c r="C52" s="182" t="str">
        <f t="shared" si="0"/>
        <v>2</v>
      </c>
      <c r="D52" s="182"/>
      <c r="E52" s="182"/>
      <c r="F52" s="182"/>
    </row>
    <row r="53" spans="1:6" x14ac:dyDescent="0.25">
      <c r="A53">
        <v>1</v>
      </c>
      <c r="B53" s="182" t="s">
        <v>93</v>
      </c>
      <c r="C53" s="182" t="str">
        <f t="shared" si="0"/>
        <v>1LEAG_Ahf_AB_01</v>
      </c>
      <c r="D53" s="182" t="s">
        <v>103</v>
      </c>
      <c r="E53" s="182" t="s">
        <v>104</v>
      </c>
      <c r="F53" s="182">
        <v>60</v>
      </c>
    </row>
    <row r="54" spans="1:6" x14ac:dyDescent="0.25">
      <c r="A54">
        <v>1</v>
      </c>
      <c r="B54" s="182"/>
      <c r="C54" s="182" t="str">
        <f t="shared" si="0"/>
        <v>1LEAG_Ahf_CD_02</v>
      </c>
      <c r="D54" s="182" t="s">
        <v>105</v>
      </c>
      <c r="E54" s="182" t="s">
        <v>104</v>
      </c>
      <c r="F54" s="182">
        <v>60</v>
      </c>
    </row>
    <row r="55" spans="1:6" x14ac:dyDescent="0.25">
      <c r="A55">
        <v>1</v>
      </c>
      <c r="B55" s="182"/>
      <c r="C55" s="182" t="str">
        <f t="shared" si="0"/>
        <v>1LEAG_Thy_AB_03</v>
      </c>
      <c r="D55" s="182" t="s">
        <v>106</v>
      </c>
      <c r="E55" s="182" t="s">
        <v>104</v>
      </c>
      <c r="F55" s="182">
        <v>60</v>
      </c>
    </row>
    <row r="56" spans="1:6" x14ac:dyDescent="0.25">
      <c r="A56">
        <v>1</v>
      </c>
      <c r="B56" s="182"/>
      <c r="C56" s="182" t="str">
        <f t="shared" si="0"/>
        <v>1LEAG_Thy_CDE_04</v>
      </c>
      <c r="D56" s="182" t="s">
        <v>102</v>
      </c>
      <c r="E56" s="182" t="s">
        <v>104</v>
      </c>
      <c r="F56" s="182">
        <v>90</v>
      </c>
    </row>
    <row r="57" spans="1:6" x14ac:dyDescent="0.25">
      <c r="A57">
        <v>1</v>
      </c>
      <c r="B57" s="182" t="s">
        <v>94</v>
      </c>
      <c r="C57" s="182" t="str">
        <f t="shared" si="0"/>
        <v>1RWE Generation Gersteinwerk Block F</v>
      </c>
      <c r="D57" s="182" t="s">
        <v>101</v>
      </c>
      <c r="E57" s="182" t="s">
        <v>107</v>
      </c>
      <c r="F57" s="182">
        <v>340</v>
      </c>
    </row>
    <row r="58" spans="1:6" x14ac:dyDescent="0.25">
      <c r="A58">
        <v>1</v>
      </c>
      <c r="B58" s="182"/>
      <c r="C58" s="182" t="str">
        <f t="shared" si="0"/>
        <v>1RWE Generation Gersteinwerk Block G</v>
      </c>
      <c r="D58" s="182" t="s">
        <v>108</v>
      </c>
      <c r="E58" s="182" t="s">
        <v>107</v>
      </c>
      <c r="F58" s="182">
        <v>340</v>
      </c>
    </row>
    <row r="59" spans="1:6" x14ac:dyDescent="0.25">
      <c r="A59">
        <v>1</v>
      </c>
      <c r="B59" s="182" t="s">
        <v>95</v>
      </c>
      <c r="C59" s="182" t="str">
        <f t="shared" si="0"/>
        <v>1Statkraft 02 Landesbergen</v>
      </c>
      <c r="D59" s="182" t="s">
        <v>100</v>
      </c>
      <c r="E59" s="182" t="s">
        <v>109</v>
      </c>
      <c r="F59" s="182">
        <v>56</v>
      </c>
    </row>
    <row r="60" spans="1:6" x14ac:dyDescent="0.25">
      <c r="A60">
        <v>1</v>
      </c>
      <c r="B60" s="182"/>
      <c r="C60" s="182" t="str">
        <f t="shared" si="0"/>
        <v>1Statkraft 01 Emden</v>
      </c>
      <c r="D60" s="182" t="s">
        <v>99</v>
      </c>
      <c r="E60" s="182" t="s">
        <v>109</v>
      </c>
      <c r="F60" s="182">
        <v>50</v>
      </c>
    </row>
    <row r="61" spans="1:6" x14ac:dyDescent="0.25">
      <c r="A61">
        <v>1</v>
      </c>
      <c r="B61" s="182"/>
      <c r="C61" s="182" t="str">
        <f t="shared" si="0"/>
        <v>1</v>
      </c>
      <c r="D61" s="182"/>
      <c r="E61" s="182"/>
      <c r="F61" s="182"/>
    </row>
    <row r="62" spans="1:6" x14ac:dyDescent="0.25">
      <c r="A62">
        <v>1</v>
      </c>
      <c r="B62" s="182"/>
      <c r="C62" s="182" t="str">
        <f t="shared" si="0"/>
        <v>1</v>
      </c>
      <c r="D62" s="182"/>
      <c r="E62" s="182"/>
      <c r="F62" s="182"/>
    </row>
    <row r="63" spans="1:6" x14ac:dyDescent="0.25">
      <c r="A63">
        <v>1</v>
      </c>
      <c r="B63" s="182" t="s">
        <v>96</v>
      </c>
      <c r="C63" s="182" t="str">
        <f t="shared" si="0"/>
        <v>1</v>
      </c>
      <c r="D63" s="182"/>
      <c r="E63" s="182"/>
      <c r="F63" s="182"/>
    </row>
    <row r="66" spans="2:3" x14ac:dyDescent="0.25">
      <c r="B66" s="477" t="s">
        <v>352</v>
      </c>
      <c r="C66" s="478"/>
    </row>
    <row r="67" spans="2:3" x14ac:dyDescent="0.25">
      <c r="B67" s="478" t="s">
        <v>318</v>
      </c>
      <c r="C67" s="478" t="s">
        <v>164</v>
      </c>
    </row>
    <row r="68" spans="2:3" x14ac:dyDescent="0.25">
      <c r="B68" s="478" t="s">
        <v>319</v>
      </c>
      <c r="C68" s="478" t="s">
        <v>164</v>
      </c>
    </row>
    <row r="69" spans="2:3" x14ac:dyDescent="0.25">
      <c r="B69" s="478" t="s">
        <v>320</v>
      </c>
      <c r="C69" s="478" t="s">
        <v>164</v>
      </c>
    </row>
    <row r="70" spans="2:3" x14ac:dyDescent="0.25">
      <c r="B70" s="478" t="s">
        <v>321</v>
      </c>
      <c r="C70" s="478" t="s">
        <v>354</v>
      </c>
    </row>
    <row r="71" spans="2:3" x14ac:dyDescent="0.25">
      <c r="B71" s="478" t="s">
        <v>322</v>
      </c>
      <c r="C71" s="478" t="s">
        <v>354</v>
      </c>
    </row>
    <row r="76" spans="2:3" x14ac:dyDescent="0.25">
      <c r="B76" t="s">
        <v>110</v>
      </c>
    </row>
    <row r="77" spans="2:3" x14ac:dyDescent="0.25">
      <c r="B77" t="s">
        <v>111</v>
      </c>
    </row>
    <row r="79" spans="2:3" x14ac:dyDescent="0.25">
      <c r="B79" t="s">
        <v>168</v>
      </c>
    </row>
    <row r="80" spans="2:3" x14ac:dyDescent="0.25">
      <c r="B80" t="s">
        <v>169</v>
      </c>
    </row>
    <row r="81" spans="2:6" x14ac:dyDescent="0.25">
      <c r="B81" t="s">
        <v>170</v>
      </c>
    </row>
    <row r="82" spans="2:6" x14ac:dyDescent="0.25">
      <c r="B82" t="s">
        <v>180</v>
      </c>
    </row>
    <row r="83" spans="2:6" x14ac:dyDescent="0.25">
      <c r="B83" t="s">
        <v>172</v>
      </c>
    </row>
    <row r="84" spans="2:6" x14ac:dyDescent="0.25">
      <c r="B84" t="s">
        <v>173</v>
      </c>
    </row>
    <row r="85" spans="2:6" x14ac:dyDescent="0.25">
      <c r="B85" t="s">
        <v>174</v>
      </c>
    </row>
    <row r="86" spans="2:6" x14ac:dyDescent="0.25">
      <c r="B86" t="s">
        <v>175</v>
      </c>
    </row>
    <row r="87" spans="2:6" x14ac:dyDescent="0.25">
      <c r="B87" t="s">
        <v>176</v>
      </c>
    </row>
    <row r="88" spans="2:6" x14ac:dyDescent="0.25">
      <c r="B88" t="s">
        <v>171</v>
      </c>
    </row>
    <row r="89" spans="2:6" x14ac:dyDescent="0.25">
      <c r="B89" t="s">
        <v>189</v>
      </c>
      <c r="F89" t="e">
        <f ca="1">OFFSET($B$40,,,COUNTA('+'!$B$40:$B$52),1)</f>
        <v>#VALUE!</v>
      </c>
    </row>
    <row r="90" spans="2:6" x14ac:dyDescent="0.25">
      <c r="B90" t="s">
        <v>188</v>
      </c>
    </row>
    <row r="91" spans="2:6" x14ac:dyDescent="0.25">
      <c r="B91" t="s">
        <v>163</v>
      </c>
    </row>
    <row r="101" spans="2:5" x14ac:dyDescent="0.25">
      <c r="B101" s="183" t="s">
        <v>121</v>
      </c>
    </row>
    <row r="102" spans="2:5" x14ac:dyDescent="0.25">
      <c r="B102" t="s">
        <v>91</v>
      </c>
      <c r="C102" t="s">
        <v>98</v>
      </c>
      <c r="D102" t="s">
        <v>112</v>
      </c>
      <c r="E102" t="s">
        <v>127</v>
      </c>
    </row>
    <row r="103" spans="2:5" x14ac:dyDescent="0.25">
      <c r="B103" t="s">
        <v>93</v>
      </c>
      <c r="C103" s="181" t="s">
        <v>113</v>
      </c>
      <c r="D103">
        <v>500</v>
      </c>
      <c r="E103" s="2"/>
    </row>
    <row r="104" spans="2:5" x14ac:dyDescent="0.25">
      <c r="C104" s="181" t="s">
        <v>114</v>
      </c>
      <c r="D104">
        <v>500</v>
      </c>
      <c r="E104" s="2"/>
    </row>
    <row r="105" spans="2:5" x14ac:dyDescent="0.25">
      <c r="B105" t="s">
        <v>94</v>
      </c>
      <c r="C105" s="181" t="s">
        <v>115</v>
      </c>
      <c r="D105">
        <v>300</v>
      </c>
      <c r="E105" s="2"/>
    </row>
    <row r="106" spans="2:5" x14ac:dyDescent="0.25">
      <c r="C106" s="181" t="s">
        <v>116</v>
      </c>
      <c r="D106">
        <v>300</v>
      </c>
      <c r="E106" s="2"/>
    </row>
    <row r="107" spans="2:5" x14ac:dyDescent="0.25">
      <c r="C107" s="181" t="s">
        <v>117</v>
      </c>
      <c r="D107">
        <v>300</v>
      </c>
      <c r="E107" s="2"/>
    </row>
    <row r="108" spans="2:5" x14ac:dyDescent="0.25">
      <c r="C108" s="181" t="s">
        <v>118</v>
      </c>
      <c r="D108">
        <v>300</v>
      </c>
      <c r="E108" s="2"/>
    </row>
    <row r="109" spans="2:5" x14ac:dyDescent="0.25">
      <c r="C109" s="181" t="s">
        <v>119</v>
      </c>
      <c r="D109">
        <v>300</v>
      </c>
      <c r="E109" s="2"/>
    </row>
    <row r="110" spans="2:5" x14ac:dyDescent="0.25">
      <c r="B110" t="s">
        <v>95</v>
      </c>
      <c r="C110" s="181" t="s">
        <v>120</v>
      </c>
      <c r="D110">
        <v>352</v>
      </c>
      <c r="E110" s="2"/>
    </row>
    <row r="115" spans="2:8" x14ac:dyDescent="0.25">
      <c r="H115" t="e">
        <f ca="1">OFFSET('+'!$B$118:$E$118,1,MATCH(B31,'+'!$B$118:$E$118,0)-1,COUNTA(INDEX('+'!$B$118:$E$123,,MATCH(B31,'+'!$B$118:$E$118,0)))-1,1)</f>
        <v>#N/A</v>
      </c>
    </row>
    <row r="116" spans="2:8" x14ac:dyDescent="0.25">
      <c r="H116" s="184" t="e">
        <f ca="1">OFFSET('+'!$B$127:$E$127,1,MATCH(B64,'+'!$B$127:$E$127,0)-1,COUNTA(INDEX('+'!$B$127:$E$131,,MATCH(B64,'+'!$B$127:$E$127,0)))-1,1)</f>
        <v>#N/A</v>
      </c>
    </row>
    <row r="118" spans="2:8" x14ac:dyDescent="0.25">
      <c r="B118" t="s">
        <v>93</v>
      </c>
      <c r="C118" t="s">
        <v>94</v>
      </c>
      <c r="D118" t="s">
        <v>95</v>
      </c>
      <c r="E118" t="s">
        <v>96</v>
      </c>
    </row>
    <row r="119" spans="2:8" x14ac:dyDescent="0.25">
      <c r="B119" s="181" t="s">
        <v>113</v>
      </c>
      <c r="C119" s="181" t="s">
        <v>115</v>
      </c>
      <c r="D119" s="181" t="s">
        <v>120</v>
      </c>
      <c r="E119" s="181"/>
    </row>
    <row r="120" spans="2:8" x14ac:dyDescent="0.25">
      <c r="B120" s="181" t="s">
        <v>114</v>
      </c>
      <c r="C120" s="181" t="s">
        <v>116</v>
      </c>
      <c r="D120" s="181"/>
      <c r="E120" s="181"/>
    </row>
    <row r="121" spans="2:8" x14ac:dyDescent="0.25">
      <c r="B121" s="181"/>
      <c r="C121" s="181" t="s">
        <v>117</v>
      </c>
      <c r="D121" s="181"/>
      <c r="E121" s="181"/>
    </row>
    <row r="122" spans="2:8" x14ac:dyDescent="0.25">
      <c r="B122" s="181"/>
      <c r="C122" s="181" t="s">
        <v>118</v>
      </c>
      <c r="D122" s="181"/>
      <c r="E122" s="181"/>
    </row>
    <row r="123" spans="2:8" x14ac:dyDescent="0.25">
      <c r="B123" s="181"/>
      <c r="C123" s="181" t="s">
        <v>119</v>
      </c>
      <c r="D123" s="181"/>
      <c r="E123" s="181"/>
    </row>
    <row r="127" spans="2:8" x14ac:dyDescent="0.25">
      <c r="B127" t="s">
        <v>93</v>
      </c>
      <c r="C127" t="s">
        <v>94</v>
      </c>
      <c r="D127" t="s">
        <v>95</v>
      </c>
      <c r="E127" t="s">
        <v>96</v>
      </c>
    </row>
    <row r="128" spans="2:8" x14ac:dyDescent="0.25">
      <c r="B128" t="s">
        <v>103</v>
      </c>
      <c r="C128" t="s">
        <v>101</v>
      </c>
      <c r="D128" t="s">
        <v>100</v>
      </c>
    </row>
    <row r="129" spans="2:4" x14ac:dyDescent="0.25">
      <c r="B129" t="s">
        <v>105</v>
      </c>
      <c r="C129" t="s">
        <v>108</v>
      </c>
      <c r="D129" t="s">
        <v>99</v>
      </c>
    </row>
    <row r="130" spans="2:4" x14ac:dyDescent="0.25">
      <c r="B130" t="s">
        <v>106</v>
      </c>
      <c r="C130" t="s">
        <v>228</v>
      </c>
    </row>
    <row r="131" spans="2:4" x14ac:dyDescent="0.25">
      <c r="B131" t="s">
        <v>102</v>
      </c>
      <c r="C131" t="s">
        <v>230</v>
      </c>
    </row>
    <row r="135" spans="2:4" x14ac:dyDescent="0.25">
      <c r="B135" s="183" t="s">
        <v>192</v>
      </c>
    </row>
    <row r="137" spans="2:4" x14ac:dyDescent="0.25">
      <c r="B137" t="s">
        <v>186</v>
      </c>
    </row>
    <row r="138" spans="2:4" x14ac:dyDescent="0.25">
      <c r="B138" t="s">
        <v>188</v>
      </c>
    </row>
    <row r="139" spans="2:4" x14ac:dyDescent="0.25">
      <c r="B139" t="s">
        <v>185</v>
      </c>
    </row>
    <row r="141" spans="2:4" x14ac:dyDescent="0.25">
      <c r="B141" t="s">
        <v>190</v>
      </c>
    </row>
    <row r="142" spans="2:4" x14ac:dyDescent="0.25">
      <c r="B142" t="s">
        <v>191</v>
      </c>
    </row>
    <row r="145" spans="2:5" x14ac:dyDescent="0.25">
      <c r="B145" t="s">
        <v>93</v>
      </c>
      <c r="C145" t="s">
        <v>94</v>
      </c>
      <c r="D145" t="s">
        <v>95</v>
      </c>
      <c r="E145" t="s">
        <v>96</v>
      </c>
    </row>
    <row r="146" spans="2:5" x14ac:dyDescent="0.25">
      <c r="C146" t="s">
        <v>201</v>
      </c>
      <c r="D146" t="s">
        <v>199</v>
      </c>
      <c r="E146" t="s">
        <v>200</v>
      </c>
    </row>
    <row r="147" spans="2:5" x14ac:dyDescent="0.25">
      <c r="C147" t="s">
        <v>202</v>
      </c>
    </row>
  </sheetData>
  <sheetProtection selectLockedCells="1"/>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3" tint="0.79998168889431442"/>
  </sheetPr>
  <dimension ref="B1:F356"/>
  <sheetViews>
    <sheetView zoomScaleNormal="100" workbookViewId="0">
      <pane xSplit="1" ySplit="1" topLeftCell="B2" activePane="bottomRight" state="frozen"/>
      <selection activeCell="A75" sqref="A75:G75"/>
      <selection pane="topRight" activeCell="A75" sqref="A75:G75"/>
      <selection pane="bottomLeft" activeCell="A75" sqref="A75:G75"/>
      <selection pane="bottomRight" activeCell="D23" sqref="D23"/>
    </sheetView>
  </sheetViews>
  <sheetFormatPr baseColWidth="10" defaultColWidth="9.140625" defaultRowHeight="15" x14ac:dyDescent="0.25"/>
  <cols>
    <col min="1" max="1" width="9.140625" style="1"/>
    <col min="2" max="2" width="73" style="1" bestFit="1" customWidth="1"/>
    <col min="3" max="3" width="21.85546875" style="1" customWidth="1"/>
    <col min="4" max="4" width="28.140625" style="1" customWidth="1"/>
    <col min="5" max="16384" width="9.140625" style="1"/>
  </cols>
  <sheetData>
    <row r="1" spans="2:6" ht="23.25" x14ac:dyDescent="0.35">
      <c r="B1" s="286" t="s">
        <v>220</v>
      </c>
    </row>
    <row r="2" spans="2:6" ht="15.75" thickBot="1" x14ac:dyDescent="0.3"/>
    <row r="3" spans="2:6" ht="45" customHeight="1" thickTop="1" thickBot="1" x14ac:dyDescent="0.3">
      <c r="B3" s="34"/>
      <c r="C3" s="35" t="s">
        <v>221</v>
      </c>
      <c r="D3" s="36" t="s">
        <v>2</v>
      </c>
    </row>
    <row r="4" spans="2:6" ht="19.5" thickTop="1" x14ac:dyDescent="0.3">
      <c r="B4" s="37" t="s">
        <v>25</v>
      </c>
      <c r="C4" s="75">
        <f>C278+C13</f>
        <v>0</v>
      </c>
      <c r="D4" s="38"/>
    </row>
    <row r="5" spans="2:6" ht="16.5" customHeight="1" x14ac:dyDescent="0.3">
      <c r="B5" s="39" t="s">
        <v>3</v>
      </c>
      <c r="C5" s="426">
        <f>SUM(C279,C14)</f>
        <v>0</v>
      </c>
      <c r="D5" s="38"/>
    </row>
    <row r="6" spans="2:6" x14ac:dyDescent="0.25">
      <c r="B6" s="39" t="s">
        <v>244</v>
      </c>
      <c r="C6" s="76">
        <f>SUM(C280,C15)</f>
        <v>0</v>
      </c>
      <c r="D6" s="40"/>
    </row>
    <row r="7" spans="2:6" x14ac:dyDescent="0.25">
      <c r="B7" s="43" t="s">
        <v>247</v>
      </c>
      <c r="C7" s="76">
        <f>SUM(C16,C281)</f>
        <v>0</v>
      </c>
      <c r="D7" s="40"/>
    </row>
    <row r="8" spans="2:6" x14ac:dyDescent="0.25">
      <c r="B8" s="39" t="s">
        <v>245</v>
      </c>
      <c r="C8" s="77">
        <f>C17</f>
        <v>0</v>
      </c>
      <c r="D8" s="40"/>
    </row>
    <row r="9" spans="2:6" x14ac:dyDescent="0.25">
      <c r="B9" s="43" t="s">
        <v>181</v>
      </c>
      <c r="C9" s="77">
        <f>C18</f>
        <v>0</v>
      </c>
      <c r="D9" s="40"/>
    </row>
    <row r="10" spans="2:6" x14ac:dyDescent="0.25">
      <c r="B10" s="43" t="s">
        <v>22</v>
      </c>
      <c r="C10" s="77">
        <f>C19</f>
        <v>0</v>
      </c>
      <c r="D10" s="40"/>
    </row>
    <row r="11" spans="2:6" ht="15.75" thickBot="1" x14ac:dyDescent="0.3">
      <c r="B11" s="43" t="s">
        <v>26</v>
      </c>
      <c r="C11" s="191">
        <f>C20</f>
        <v>0</v>
      </c>
      <c r="D11" s="40"/>
    </row>
    <row r="12" spans="2:6" ht="19.5" thickBot="1" x14ac:dyDescent="0.35">
      <c r="B12" s="289"/>
      <c r="C12" s="290"/>
      <c r="D12" s="261"/>
    </row>
    <row r="13" spans="2:6" ht="18.75" x14ac:dyDescent="0.3">
      <c r="B13" s="24" t="s">
        <v>5</v>
      </c>
      <c r="C13" s="79">
        <f>C15+C16+C17+C18+C19+C20</f>
        <v>0</v>
      </c>
      <c r="D13" s="6"/>
      <c r="F13" s="288"/>
    </row>
    <row r="14" spans="2:6" x14ac:dyDescent="0.25">
      <c r="B14" s="7" t="s">
        <v>3</v>
      </c>
      <c r="C14" s="21">
        <f t="shared" ref="C14:C20" si="0">SUMIFS($C$22:$C$275,$B$22:$B$275,B14)</f>
        <v>0</v>
      </c>
      <c r="D14" s="8"/>
    </row>
    <row r="15" spans="2:6" x14ac:dyDescent="0.25">
      <c r="B15" s="7" t="s">
        <v>244</v>
      </c>
      <c r="C15" s="80">
        <f t="shared" si="0"/>
        <v>0</v>
      </c>
      <c r="D15" s="9"/>
    </row>
    <row r="16" spans="2:6" x14ac:dyDescent="0.25">
      <c r="B16" s="7" t="s">
        <v>247</v>
      </c>
      <c r="C16" s="80">
        <f t="shared" si="0"/>
        <v>0</v>
      </c>
      <c r="D16" s="9"/>
    </row>
    <row r="17" spans="2:4" x14ac:dyDescent="0.25">
      <c r="B17" s="56" t="s">
        <v>245</v>
      </c>
      <c r="C17" s="80">
        <f t="shared" si="0"/>
        <v>0</v>
      </c>
      <c r="D17" s="57"/>
    </row>
    <row r="18" spans="2:4" x14ac:dyDescent="0.25">
      <c r="B18" s="129" t="s">
        <v>181</v>
      </c>
      <c r="C18" s="80">
        <f t="shared" si="0"/>
        <v>0</v>
      </c>
      <c r="D18" s="130"/>
    </row>
    <row r="19" spans="2:4" x14ac:dyDescent="0.25">
      <c r="B19" s="129" t="s">
        <v>22</v>
      </c>
      <c r="C19" s="80">
        <f t="shared" si="0"/>
        <v>0</v>
      </c>
      <c r="D19" s="130"/>
    </row>
    <row r="20" spans="2:4" ht="15.75" thickBot="1" x14ac:dyDescent="0.3">
      <c r="B20" s="131" t="s">
        <v>26</v>
      </c>
      <c r="C20" s="81">
        <f t="shared" si="0"/>
        <v>0</v>
      </c>
      <c r="D20" s="132"/>
    </row>
    <row r="21" spans="2:4" x14ac:dyDescent="0.25">
      <c r="C21" s="12"/>
      <c r="D21" s="5"/>
    </row>
    <row r="22" spans="2:4" x14ac:dyDescent="0.25">
      <c r="B22" s="263" t="s">
        <v>62</v>
      </c>
      <c r="C22" s="80">
        <f>C24+C26+C28+C30+C32+C34</f>
        <v>0</v>
      </c>
      <c r="D22" s="9"/>
    </row>
    <row r="23" spans="2:4" x14ac:dyDescent="0.25">
      <c r="B23" s="246" t="s">
        <v>3</v>
      </c>
      <c r="C23" s="172">
        <v>0</v>
      </c>
      <c r="D23" s="101"/>
    </row>
    <row r="24" spans="2:4" x14ac:dyDescent="0.25">
      <c r="B24" s="264" t="s">
        <v>244</v>
      </c>
      <c r="C24" s="92">
        <v>0</v>
      </c>
      <c r="D24" s="102"/>
    </row>
    <row r="25" spans="2:4" x14ac:dyDescent="0.25">
      <c r="B25" s="246"/>
      <c r="C25" s="80"/>
      <c r="D25" s="62"/>
    </row>
    <row r="26" spans="2:4" x14ac:dyDescent="0.25">
      <c r="B26" s="265" t="s">
        <v>247</v>
      </c>
      <c r="C26" s="92">
        <v>0</v>
      </c>
      <c r="D26" s="101"/>
    </row>
    <row r="27" spans="2:4" x14ac:dyDescent="0.25">
      <c r="B27" s="266"/>
      <c r="C27" s="170"/>
      <c r="D27" s="8"/>
    </row>
    <row r="28" spans="2:4" x14ac:dyDescent="0.25">
      <c r="B28" s="264" t="s">
        <v>245</v>
      </c>
      <c r="C28" s="92">
        <v>0</v>
      </c>
      <c r="D28" s="101"/>
    </row>
    <row r="29" spans="2:4" x14ac:dyDescent="0.25">
      <c r="B29" s="267"/>
      <c r="C29" s="13"/>
      <c r="D29" s="9"/>
    </row>
    <row r="30" spans="2:4" x14ac:dyDescent="0.25">
      <c r="B30" s="268" t="s">
        <v>181</v>
      </c>
      <c r="C30" s="92">
        <v>0</v>
      </c>
      <c r="D30" s="101"/>
    </row>
    <row r="31" spans="2:4" x14ac:dyDescent="0.25">
      <c r="B31" s="267"/>
      <c r="C31" s="13"/>
      <c r="D31" s="9"/>
    </row>
    <row r="32" spans="2:4" x14ac:dyDescent="0.25">
      <c r="B32" s="268" t="s">
        <v>22</v>
      </c>
      <c r="C32" s="92">
        <v>0</v>
      </c>
      <c r="D32" s="101"/>
    </row>
    <row r="33" spans="2:4" x14ac:dyDescent="0.25">
      <c r="B33" s="269"/>
      <c r="C33" s="13"/>
      <c r="D33" s="9"/>
    </row>
    <row r="34" spans="2:4" x14ac:dyDescent="0.25">
      <c r="B34" s="268" t="s">
        <v>26</v>
      </c>
      <c r="C34" s="92">
        <v>0</v>
      </c>
      <c r="D34" s="101"/>
    </row>
    <row r="35" spans="2:4" x14ac:dyDescent="0.25">
      <c r="B35" s="269"/>
      <c r="C35" s="13"/>
      <c r="D35" s="9"/>
    </row>
    <row r="36" spans="2:4" x14ac:dyDescent="0.25">
      <c r="B36" s="269" t="s">
        <v>6</v>
      </c>
      <c r="C36" s="351">
        <v>0</v>
      </c>
      <c r="D36" s="101"/>
    </row>
    <row r="37" spans="2:4" x14ac:dyDescent="0.25">
      <c r="B37" s="269" t="s">
        <v>7</v>
      </c>
      <c r="C37" s="351">
        <v>0</v>
      </c>
      <c r="D37" s="101"/>
    </row>
    <row r="38" spans="2:4" ht="15.75" thickBot="1" x14ac:dyDescent="0.3">
      <c r="B38" s="52"/>
      <c r="C38" s="54"/>
      <c r="D38" s="55"/>
    </row>
    <row r="39" spans="2:4" x14ac:dyDescent="0.25">
      <c r="B39" s="93" t="s">
        <v>53</v>
      </c>
      <c r="C39" s="82">
        <f>C41+C43+C45+C47+C49+C51</f>
        <v>0</v>
      </c>
      <c r="D39" s="6"/>
    </row>
    <row r="40" spans="2:4" x14ac:dyDescent="0.25">
      <c r="B40" s="7" t="s">
        <v>3</v>
      </c>
      <c r="C40" s="172">
        <v>0</v>
      </c>
      <c r="D40" s="101"/>
    </row>
    <row r="41" spans="2:4" x14ac:dyDescent="0.25">
      <c r="B41" s="166" t="s">
        <v>244</v>
      </c>
      <c r="C41" s="92">
        <v>0</v>
      </c>
      <c r="D41" s="102"/>
    </row>
    <row r="42" spans="2:4" x14ac:dyDescent="0.25">
      <c r="B42" s="7"/>
      <c r="C42" s="80"/>
      <c r="D42" s="62"/>
    </row>
    <row r="43" spans="2:4" x14ac:dyDescent="0.25">
      <c r="B43" s="262" t="s">
        <v>247</v>
      </c>
      <c r="C43" s="92">
        <v>0</v>
      </c>
      <c r="D43" s="101"/>
    </row>
    <row r="44" spans="2:4" x14ac:dyDescent="0.25">
      <c r="B44" s="226"/>
      <c r="C44" s="170"/>
      <c r="D44" s="8"/>
    </row>
    <row r="45" spans="2:4" x14ac:dyDescent="0.25">
      <c r="B45" s="166" t="s">
        <v>245</v>
      </c>
      <c r="C45" s="92">
        <v>0</v>
      </c>
      <c r="D45" s="101"/>
    </row>
    <row r="46" spans="2:4" x14ac:dyDescent="0.25">
      <c r="B46" s="167"/>
      <c r="C46" s="13"/>
      <c r="D46" s="9"/>
    </row>
    <row r="47" spans="2:4" x14ac:dyDescent="0.25">
      <c r="B47" s="238" t="s">
        <v>181</v>
      </c>
      <c r="C47" s="92">
        <v>0</v>
      </c>
      <c r="D47" s="101"/>
    </row>
    <row r="48" spans="2:4" x14ac:dyDescent="0.25">
      <c r="B48" s="167"/>
      <c r="C48" s="13"/>
      <c r="D48" s="9"/>
    </row>
    <row r="49" spans="2:4" x14ac:dyDescent="0.25">
      <c r="B49" s="238" t="s">
        <v>22</v>
      </c>
      <c r="C49" s="92">
        <v>0</v>
      </c>
      <c r="D49" s="101"/>
    </row>
    <row r="50" spans="2:4" x14ac:dyDescent="0.25">
      <c r="B50" s="129"/>
      <c r="C50" s="13"/>
      <c r="D50" s="9"/>
    </row>
    <row r="51" spans="2:4" x14ac:dyDescent="0.25">
      <c r="B51" s="238" t="s">
        <v>26</v>
      </c>
      <c r="C51" s="92">
        <v>0</v>
      </c>
      <c r="D51" s="101"/>
    </row>
    <row r="52" spans="2:4" x14ac:dyDescent="0.25">
      <c r="B52" s="129"/>
      <c r="C52" s="13"/>
      <c r="D52" s="9"/>
    </row>
    <row r="53" spans="2:4" x14ac:dyDescent="0.25">
      <c r="B53" s="129" t="s">
        <v>6</v>
      </c>
      <c r="C53" s="351">
        <v>0</v>
      </c>
      <c r="D53" s="101"/>
    </row>
    <row r="54" spans="2:4" ht="15.75" thickBot="1" x14ac:dyDescent="0.3">
      <c r="B54" s="131" t="s">
        <v>7</v>
      </c>
      <c r="C54" s="352">
        <v>0</v>
      </c>
      <c r="D54" s="104"/>
    </row>
    <row r="55" spans="2:4" ht="15.75" thickBot="1" x14ac:dyDescent="0.3">
      <c r="B55" s="259"/>
      <c r="C55" s="260"/>
      <c r="D55" s="261"/>
    </row>
    <row r="56" spans="2:4" x14ac:dyDescent="0.25">
      <c r="B56" s="93" t="s">
        <v>54</v>
      </c>
      <c r="C56" s="82">
        <f>C58+C60+C62+C64+C66+C68</f>
        <v>0</v>
      </c>
      <c r="D56" s="6"/>
    </row>
    <row r="57" spans="2:4" x14ac:dyDescent="0.25">
      <c r="B57" s="7" t="s">
        <v>3</v>
      </c>
      <c r="C57" s="172">
        <v>0</v>
      </c>
      <c r="D57" s="101"/>
    </row>
    <row r="58" spans="2:4" x14ac:dyDescent="0.25">
      <c r="B58" s="166" t="s">
        <v>244</v>
      </c>
      <c r="C58" s="92">
        <v>0</v>
      </c>
      <c r="D58" s="102"/>
    </row>
    <row r="59" spans="2:4" x14ac:dyDescent="0.25">
      <c r="B59" s="7"/>
      <c r="C59" s="80"/>
      <c r="D59" s="62"/>
    </row>
    <row r="60" spans="2:4" x14ac:dyDescent="0.25">
      <c r="B60" s="262" t="s">
        <v>247</v>
      </c>
      <c r="C60" s="92">
        <v>0</v>
      </c>
      <c r="D60" s="101"/>
    </row>
    <row r="61" spans="2:4" x14ac:dyDescent="0.25">
      <c r="B61" s="226"/>
      <c r="C61" s="170"/>
      <c r="D61" s="8"/>
    </row>
    <row r="62" spans="2:4" x14ac:dyDescent="0.25">
      <c r="B62" s="166" t="s">
        <v>245</v>
      </c>
      <c r="C62" s="92">
        <v>0</v>
      </c>
      <c r="D62" s="101"/>
    </row>
    <row r="63" spans="2:4" x14ac:dyDescent="0.25">
      <c r="B63" s="167"/>
      <c r="C63" s="13"/>
      <c r="D63" s="9"/>
    </row>
    <row r="64" spans="2:4" x14ac:dyDescent="0.25">
      <c r="B64" s="238" t="s">
        <v>181</v>
      </c>
      <c r="C64" s="92">
        <v>0</v>
      </c>
      <c r="D64" s="101"/>
    </row>
    <row r="65" spans="2:4" x14ac:dyDescent="0.25">
      <c r="B65" s="167"/>
      <c r="C65" s="13"/>
      <c r="D65" s="9"/>
    </row>
    <row r="66" spans="2:4" x14ac:dyDescent="0.25">
      <c r="B66" s="238" t="s">
        <v>22</v>
      </c>
      <c r="C66" s="92">
        <v>0</v>
      </c>
      <c r="D66" s="101"/>
    </row>
    <row r="67" spans="2:4" x14ac:dyDescent="0.25">
      <c r="B67" s="129"/>
      <c r="C67" s="13"/>
      <c r="D67" s="9"/>
    </row>
    <row r="68" spans="2:4" x14ac:dyDescent="0.25">
      <c r="B68" s="238" t="s">
        <v>26</v>
      </c>
      <c r="C68" s="92">
        <v>0</v>
      </c>
      <c r="D68" s="101"/>
    </row>
    <row r="69" spans="2:4" x14ac:dyDescent="0.25">
      <c r="B69" s="129"/>
      <c r="C69" s="13"/>
      <c r="D69" s="9"/>
    </row>
    <row r="70" spans="2:4" x14ac:dyDescent="0.25">
      <c r="B70" s="129" t="s">
        <v>6</v>
      </c>
      <c r="C70" s="351">
        <v>0</v>
      </c>
      <c r="D70" s="101"/>
    </row>
    <row r="71" spans="2:4" ht="15.75" thickBot="1" x14ac:dyDescent="0.3">
      <c r="B71" s="131" t="s">
        <v>7</v>
      </c>
      <c r="C71" s="352">
        <v>0</v>
      </c>
      <c r="D71" s="104"/>
    </row>
    <row r="72" spans="2:4" ht="15.75" thickBot="1" x14ac:dyDescent="0.3">
      <c r="B72" s="48"/>
      <c r="C72" s="12"/>
      <c r="D72" s="5"/>
    </row>
    <row r="73" spans="2:4" x14ac:dyDescent="0.25">
      <c r="B73" s="93" t="s">
        <v>63</v>
      </c>
      <c r="C73" s="82">
        <f>C75+C77+C79+C81+C83+C85</f>
        <v>0</v>
      </c>
      <c r="D73" s="6"/>
    </row>
    <row r="74" spans="2:4" x14ac:dyDescent="0.25">
      <c r="B74" s="7" t="s">
        <v>3</v>
      </c>
      <c r="C74" s="172">
        <v>0</v>
      </c>
      <c r="D74" s="101"/>
    </row>
    <row r="75" spans="2:4" x14ac:dyDescent="0.25">
      <c r="B75" s="166" t="s">
        <v>244</v>
      </c>
      <c r="C75" s="92">
        <v>0</v>
      </c>
      <c r="D75" s="102"/>
    </row>
    <row r="76" spans="2:4" x14ac:dyDescent="0.25">
      <c r="B76" s="7"/>
      <c r="C76" s="80"/>
      <c r="D76" s="62"/>
    </row>
    <row r="77" spans="2:4" x14ac:dyDescent="0.25">
      <c r="B77" s="262" t="s">
        <v>247</v>
      </c>
      <c r="C77" s="92">
        <v>0</v>
      </c>
      <c r="D77" s="101"/>
    </row>
    <row r="78" spans="2:4" x14ac:dyDescent="0.25">
      <c r="B78" s="226"/>
      <c r="C78" s="170"/>
      <c r="D78" s="8"/>
    </row>
    <row r="79" spans="2:4" x14ac:dyDescent="0.25">
      <c r="B79" s="462" t="s">
        <v>245</v>
      </c>
      <c r="C79" s="92">
        <v>0</v>
      </c>
      <c r="D79" s="101"/>
    </row>
    <row r="80" spans="2:4" x14ac:dyDescent="0.25">
      <c r="B80" s="167"/>
      <c r="C80" s="13"/>
      <c r="D80" s="9"/>
    </row>
    <row r="81" spans="2:4" x14ac:dyDescent="0.25">
      <c r="B81" s="238" t="s">
        <v>181</v>
      </c>
      <c r="C81" s="92">
        <v>0</v>
      </c>
      <c r="D81" s="101"/>
    </row>
    <row r="82" spans="2:4" x14ac:dyDescent="0.25">
      <c r="B82" s="167"/>
      <c r="C82" s="13"/>
      <c r="D82" s="9"/>
    </row>
    <row r="83" spans="2:4" x14ac:dyDescent="0.25">
      <c r="B83" s="238" t="s">
        <v>22</v>
      </c>
      <c r="C83" s="92">
        <v>0</v>
      </c>
      <c r="D83" s="101"/>
    </row>
    <row r="84" spans="2:4" x14ac:dyDescent="0.25">
      <c r="B84" s="129"/>
      <c r="C84" s="13"/>
      <c r="D84" s="9"/>
    </row>
    <row r="85" spans="2:4" x14ac:dyDescent="0.25">
      <c r="B85" s="238" t="s">
        <v>26</v>
      </c>
      <c r="C85" s="92">
        <v>0</v>
      </c>
      <c r="D85" s="101"/>
    </row>
    <row r="86" spans="2:4" x14ac:dyDescent="0.25">
      <c r="B86" s="129"/>
      <c r="C86" s="13"/>
      <c r="D86" s="9"/>
    </row>
    <row r="87" spans="2:4" x14ac:dyDescent="0.25">
      <c r="B87" s="129" t="s">
        <v>6</v>
      </c>
      <c r="C87" s="351">
        <v>0</v>
      </c>
      <c r="D87" s="101"/>
    </row>
    <row r="88" spans="2:4" ht="15.75" thickBot="1" x14ac:dyDescent="0.3">
      <c r="B88" s="131" t="s">
        <v>7</v>
      </c>
      <c r="C88" s="352">
        <v>0</v>
      </c>
      <c r="D88" s="104"/>
    </row>
    <row r="89" spans="2:4" ht="15.75" thickBot="1" x14ac:dyDescent="0.3">
      <c r="B89" s="52"/>
      <c r="C89" s="54"/>
      <c r="D89" s="55"/>
    </row>
    <row r="90" spans="2:4" x14ac:dyDescent="0.25">
      <c r="B90" s="93" t="s">
        <v>56</v>
      </c>
      <c r="C90" s="82">
        <f>C92+C94+C96+C98+C100+C102</f>
        <v>0</v>
      </c>
      <c r="D90" s="6"/>
    </row>
    <row r="91" spans="2:4" x14ac:dyDescent="0.25">
      <c r="B91" s="7" t="s">
        <v>3</v>
      </c>
      <c r="C91" s="172">
        <v>0</v>
      </c>
      <c r="D91" s="101"/>
    </row>
    <row r="92" spans="2:4" x14ac:dyDescent="0.25">
      <c r="B92" s="166" t="s">
        <v>244</v>
      </c>
      <c r="C92" s="92">
        <v>0</v>
      </c>
      <c r="D92" s="102"/>
    </row>
    <row r="93" spans="2:4" x14ac:dyDescent="0.25">
      <c r="B93" s="7"/>
      <c r="C93" s="80"/>
      <c r="D93" s="62"/>
    </row>
    <row r="94" spans="2:4" x14ac:dyDescent="0.25">
      <c r="B94" s="166" t="s">
        <v>247</v>
      </c>
      <c r="C94" s="92">
        <v>0</v>
      </c>
      <c r="D94" s="101"/>
    </row>
    <row r="95" spans="2:4" x14ac:dyDescent="0.25">
      <c r="B95" s="226"/>
      <c r="C95" s="170"/>
      <c r="D95" s="8"/>
    </row>
    <row r="96" spans="2:4" x14ac:dyDescent="0.25">
      <c r="B96" s="166" t="s">
        <v>245</v>
      </c>
      <c r="C96" s="487">
        <v>0</v>
      </c>
      <c r="D96" s="539"/>
    </row>
    <row r="97" spans="2:4" x14ac:dyDescent="0.25">
      <c r="B97" s="167"/>
      <c r="C97" s="13"/>
      <c r="D97" s="9"/>
    </row>
    <row r="98" spans="2:4" x14ac:dyDescent="0.25">
      <c r="B98" s="238" t="s">
        <v>181</v>
      </c>
      <c r="C98" s="92">
        <v>0</v>
      </c>
      <c r="D98" s="101"/>
    </row>
    <row r="99" spans="2:4" x14ac:dyDescent="0.25">
      <c r="B99" s="167"/>
      <c r="C99" s="13"/>
      <c r="D99" s="9"/>
    </row>
    <row r="100" spans="2:4" x14ac:dyDescent="0.25">
      <c r="B100" s="238" t="s">
        <v>22</v>
      </c>
      <c r="C100" s="92">
        <v>0</v>
      </c>
      <c r="D100" s="101"/>
    </row>
    <row r="101" spans="2:4" x14ac:dyDescent="0.25">
      <c r="B101" s="129"/>
      <c r="C101" s="13"/>
      <c r="D101" s="9"/>
    </row>
    <row r="102" spans="2:4" x14ac:dyDescent="0.25">
      <c r="B102" s="238" t="s">
        <v>26</v>
      </c>
      <c r="C102" s="92">
        <v>0</v>
      </c>
      <c r="D102" s="101"/>
    </row>
    <row r="103" spans="2:4" x14ac:dyDescent="0.25">
      <c r="B103" s="129"/>
      <c r="C103" s="13"/>
      <c r="D103" s="9"/>
    </row>
    <row r="104" spans="2:4" x14ac:dyDescent="0.25">
      <c r="B104" s="129" t="s">
        <v>6</v>
      </c>
      <c r="C104" s="351">
        <v>0</v>
      </c>
      <c r="D104" s="101"/>
    </row>
    <row r="105" spans="2:4" ht="15.75" thickBot="1" x14ac:dyDescent="0.3">
      <c r="B105" s="131" t="s">
        <v>7</v>
      </c>
      <c r="C105" s="352">
        <v>0</v>
      </c>
      <c r="D105" s="104"/>
    </row>
    <row r="106" spans="2:4" ht="15.75" thickBot="1" x14ac:dyDescent="0.3">
      <c r="B106" s="25"/>
      <c r="C106" s="27"/>
      <c r="D106" s="28"/>
    </row>
    <row r="107" spans="2:4" x14ac:dyDescent="0.25">
      <c r="B107" s="93" t="s">
        <v>57</v>
      </c>
      <c r="C107" s="82">
        <f>C109+C111+C113+C115+C117+C119</f>
        <v>0</v>
      </c>
      <c r="D107" s="6"/>
    </row>
    <row r="108" spans="2:4" x14ac:dyDescent="0.25">
      <c r="B108" s="7" t="s">
        <v>3</v>
      </c>
      <c r="C108" s="172">
        <v>0</v>
      </c>
      <c r="D108" s="101"/>
    </row>
    <row r="109" spans="2:4" x14ac:dyDescent="0.25">
      <c r="B109" s="166" t="s">
        <v>244</v>
      </c>
      <c r="C109" s="92">
        <v>0</v>
      </c>
      <c r="D109" s="102"/>
    </row>
    <row r="110" spans="2:4" x14ac:dyDescent="0.25">
      <c r="B110" s="7"/>
      <c r="C110" s="80"/>
      <c r="D110" s="62"/>
    </row>
    <row r="111" spans="2:4" x14ac:dyDescent="0.25">
      <c r="B111" s="166" t="s">
        <v>247</v>
      </c>
      <c r="C111" s="92">
        <v>0</v>
      </c>
      <c r="D111" s="101"/>
    </row>
    <row r="112" spans="2:4" x14ac:dyDescent="0.25">
      <c r="B112" s="226"/>
      <c r="C112" s="170"/>
      <c r="D112" s="8"/>
    </row>
    <row r="113" spans="2:4" x14ac:dyDescent="0.25">
      <c r="B113" s="166" t="s">
        <v>245</v>
      </c>
      <c r="C113" s="487">
        <v>0</v>
      </c>
      <c r="D113" s="539"/>
    </row>
    <row r="114" spans="2:4" x14ac:dyDescent="0.25">
      <c r="B114" s="167"/>
      <c r="C114" s="13"/>
      <c r="D114" s="9"/>
    </row>
    <row r="115" spans="2:4" x14ac:dyDescent="0.25">
      <c r="B115" s="238" t="s">
        <v>181</v>
      </c>
      <c r="C115" s="92">
        <v>0</v>
      </c>
      <c r="D115" s="101"/>
    </row>
    <row r="116" spans="2:4" x14ac:dyDescent="0.25">
      <c r="B116" s="167"/>
      <c r="C116" s="13"/>
      <c r="D116" s="9"/>
    </row>
    <row r="117" spans="2:4" x14ac:dyDescent="0.25">
      <c r="B117" s="238" t="s">
        <v>22</v>
      </c>
      <c r="C117" s="92">
        <v>0</v>
      </c>
      <c r="D117" s="101"/>
    </row>
    <row r="118" spans="2:4" x14ac:dyDescent="0.25">
      <c r="B118" s="129"/>
      <c r="C118" s="13"/>
      <c r="D118" s="9"/>
    </row>
    <row r="119" spans="2:4" x14ac:dyDescent="0.25">
      <c r="B119" s="238" t="s">
        <v>26</v>
      </c>
      <c r="C119" s="92">
        <v>0</v>
      </c>
      <c r="D119" s="101"/>
    </row>
    <row r="120" spans="2:4" x14ac:dyDescent="0.25">
      <c r="B120" s="129"/>
      <c r="C120" s="13"/>
      <c r="D120" s="9"/>
    </row>
    <row r="121" spans="2:4" x14ac:dyDescent="0.25">
      <c r="B121" s="129" t="s">
        <v>6</v>
      </c>
      <c r="C121" s="351">
        <v>0</v>
      </c>
      <c r="D121" s="101"/>
    </row>
    <row r="122" spans="2:4" ht="15.75" thickBot="1" x14ac:dyDescent="0.3">
      <c r="B122" s="131" t="s">
        <v>7</v>
      </c>
      <c r="C122" s="352">
        <v>0</v>
      </c>
      <c r="D122" s="104"/>
    </row>
    <row r="123" spans="2:4" ht="15.75" thickBot="1" x14ac:dyDescent="0.3">
      <c r="B123" s="25"/>
      <c r="C123" s="27"/>
      <c r="D123" s="28"/>
    </row>
    <row r="124" spans="2:4" x14ac:dyDescent="0.25">
      <c r="B124" s="93" t="s">
        <v>58</v>
      </c>
      <c r="C124" s="82">
        <f>C126+C128+C130+C132+C134+C136</f>
        <v>0</v>
      </c>
      <c r="D124" s="6"/>
    </row>
    <row r="125" spans="2:4" x14ac:dyDescent="0.25">
      <c r="B125" s="7" t="s">
        <v>3</v>
      </c>
      <c r="C125" s="172">
        <v>0</v>
      </c>
      <c r="D125" s="101"/>
    </row>
    <row r="126" spans="2:4" x14ac:dyDescent="0.25">
      <c r="B126" s="166" t="s">
        <v>244</v>
      </c>
      <c r="C126" s="92">
        <v>0</v>
      </c>
      <c r="D126" s="102"/>
    </row>
    <row r="127" spans="2:4" x14ac:dyDescent="0.25">
      <c r="B127" s="7"/>
      <c r="C127" s="80"/>
      <c r="D127" s="62"/>
    </row>
    <row r="128" spans="2:4" x14ac:dyDescent="0.25">
      <c r="B128" s="166" t="s">
        <v>247</v>
      </c>
      <c r="C128" s="92">
        <v>0</v>
      </c>
      <c r="D128" s="101"/>
    </row>
    <row r="129" spans="2:4" x14ac:dyDescent="0.25">
      <c r="B129" s="226"/>
      <c r="C129" s="170"/>
      <c r="D129" s="8"/>
    </row>
    <row r="130" spans="2:4" x14ac:dyDescent="0.25">
      <c r="B130" s="166" t="s">
        <v>245</v>
      </c>
      <c r="C130" s="487">
        <v>0</v>
      </c>
      <c r="D130" s="539"/>
    </row>
    <row r="131" spans="2:4" x14ac:dyDescent="0.25">
      <c r="B131" s="167"/>
      <c r="C131" s="13"/>
      <c r="D131" s="9"/>
    </row>
    <row r="132" spans="2:4" x14ac:dyDescent="0.25">
      <c r="B132" s="238" t="s">
        <v>181</v>
      </c>
      <c r="C132" s="92">
        <v>0</v>
      </c>
      <c r="D132" s="101"/>
    </row>
    <row r="133" spans="2:4" x14ac:dyDescent="0.25">
      <c r="B133" s="167"/>
      <c r="C133" s="13"/>
      <c r="D133" s="9"/>
    </row>
    <row r="134" spans="2:4" x14ac:dyDescent="0.25">
      <c r="B134" s="238" t="s">
        <v>22</v>
      </c>
      <c r="C134" s="92">
        <v>0</v>
      </c>
      <c r="D134" s="101"/>
    </row>
    <row r="135" spans="2:4" x14ac:dyDescent="0.25">
      <c r="B135" s="129"/>
      <c r="C135" s="13"/>
      <c r="D135" s="9"/>
    </row>
    <row r="136" spans="2:4" x14ac:dyDescent="0.25">
      <c r="B136" s="238" t="s">
        <v>26</v>
      </c>
      <c r="C136" s="92">
        <v>0</v>
      </c>
      <c r="D136" s="101"/>
    </row>
    <row r="137" spans="2:4" x14ac:dyDescent="0.25">
      <c r="B137" s="129"/>
      <c r="C137" s="13"/>
      <c r="D137" s="9"/>
    </row>
    <row r="138" spans="2:4" x14ac:dyDescent="0.25">
      <c r="B138" s="129" t="s">
        <v>6</v>
      </c>
      <c r="C138" s="351">
        <v>0</v>
      </c>
      <c r="D138" s="101"/>
    </row>
    <row r="139" spans="2:4" ht="15.75" thickBot="1" x14ac:dyDescent="0.3">
      <c r="B139" s="131" t="s">
        <v>7</v>
      </c>
      <c r="C139" s="352">
        <v>0</v>
      </c>
      <c r="D139" s="104"/>
    </row>
    <row r="140" spans="2:4" ht="15.75" thickBot="1" x14ac:dyDescent="0.3">
      <c r="B140" s="25"/>
      <c r="C140" s="27"/>
      <c r="D140" s="28"/>
    </row>
    <row r="141" spans="2:4" x14ac:dyDescent="0.25">
      <c r="B141" s="93" t="s">
        <v>59</v>
      </c>
      <c r="C141" s="82">
        <f>C143+C145+C147+C149+C151+C153</f>
        <v>0</v>
      </c>
      <c r="D141" s="6"/>
    </row>
    <row r="142" spans="2:4" x14ac:dyDescent="0.25">
      <c r="B142" s="7" t="s">
        <v>3</v>
      </c>
      <c r="C142" s="172">
        <v>0</v>
      </c>
      <c r="D142" s="101"/>
    </row>
    <row r="143" spans="2:4" x14ac:dyDescent="0.25">
      <c r="B143" s="166" t="s">
        <v>244</v>
      </c>
      <c r="C143" s="92">
        <v>0</v>
      </c>
      <c r="D143" s="102"/>
    </row>
    <row r="144" spans="2:4" x14ac:dyDescent="0.25">
      <c r="B144" s="7"/>
      <c r="C144" s="80"/>
      <c r="D144" s="62"/>
    </row>
    <row r="145" spans="2:4" x14ac:dyDescent="0.25">
      <c r="B145" s="166" t="s">
        <v>247</v>
      </c>
      <c r="C145" s="92">
        <v>0</v>
      </c>
      <c r="D145" s="101"/>
    </row>
    <row r="146" spans="2:4" x14ac:dyDescent="0.25">
      <c r="B146" s="226"/>
      <c r="C146" s="170"/>
      <c r="D146" s="8"/>
    </row>
    <row r="147" spans="2:4" x14ac:dyDescent="0.25">
      <c r="B147" s="166" t="s">
        <v>245</v>
      </c>
      <c r="C147" s="487">
        <v>0</v>
      </c>
      <c r="D147" s="539"/>
    </row>
    <row r="148" spans="2:4" x14ac:dyDescent="0.25">
      <c r="B148" s="167"/>
      <c r="C148" s="13"/>
      <c r="D148" s="9"/>
    </row>
    <row r="149" spans="2:4" x14ac:dyDescent="0.25">
      <c r="B149" s="238" t="s">
        <v>181</v>
      </c>
      <c r="C149" s="92">
        <v>0</v>
      </c>
      <c r="D149" s="101"/>
    </row>
    <row r="150" spans="2:4" x14ac:dyDescent="0.25">
      <c r="B150" s="167"/>
      <c r="C150" s="13"/>
      <c r="D150" s="9"/>
    </row>
    <row r="151" spans="2:4" x14ac:dyDescent="0.25">
      <c r="B151" s="238" t="s">
        <v>22</v>
      </c>
      <c r="C151" s="92">
        <v>0</v>
      </c>
      <c r="D151" s="101"/>
    </row>
    <row r="152" spans="2:4" x14ac:dyDescent="0.25">
      <c r="B152" s="129"/>
      <c r="C152" s="13"/>
      <c r="D152" s="9"/>
    </row>
    <row r="153" spans="2:4" x14ac:dyDescent="0.25">
      <c r="B153" s="238" t="s">
        <v>26</v>
      </c>
      <c r="C153" s="92">
        <v>0</v>
      </c>
      <c r="D153" s="101"/>
    </row>
    <row r="154" spans="2:4" x14ac:dyDescent="0.25">
      <c r="B154" s="129"/>
      <c r="C154" s="13"/>
      <c r="D154" s="9"/>
    </row>
    <row r="155" spans="2:4" x14ac:dyDescent="0.25">
      <c r="B155" s="129" t="s">
        <v>6</v>
      </c>
      <c r="C155" s="351">
        <v>0</v>
      </c>
      <c r="D155" s="101"/>
    </row>
    <row r="156" spans="2:4" ht="15.75" thickBot="1" x14ac:dyDescent="0.3">
      <c r="B156" s="131" t="s">
        <v>7</v>
      </c>
      <c r="C156" s="352">
        <v>0</v>
      </c>
      <c r="D156" s="104"/>
    </row>
    <row r="157" spans="2:4" ht="15.75" thickBot="1" x14ac:dyDescent="0.3">
      <c r="B157" s="25"/>
      <c r="C157" s="27"/>
      <c r="D157" s="28"/>
    </row>
    <row r="158" spans="2:4" x14ac:dyDescent="0.25">
      <c r="B158" s="93" t="s">
        <v>60</v>
      </c>
      <c r="C158" s="82">
        <f>C160+C162+C164+C166+C168+C170</f>
        <v>0</v>
      </c>
      <c r="D158" s="6"/>
    </row>
    <row r="159" spans="2:4" x14ac:dyDescent="0.25">
      <c r="B159" s="7" t="s">
        <v>3</v>
      </c>
      <c r="C159" s="172">
        <v>0</v>
      </c>
      <c r="D159" s="101"/>
    </row>
    <row r="160" spans="2:4" x14ac:dyDescent="0.25">
      <c r="B160" s="166" t="s">
        <v>244</v>
      </c>
      <c r="C160" s="92">
        <v>0</v>
      </c>
      <c r="D160" s="102"/>
    </row>
    <row r="161" spans="2:4" x14ac:dyDescent="0.25">
      <c r="B161" s="7"/>
      <c r="C161" s="80"/>
      <c r="D161" s="62"/>
    </row>
    <row r="162" spans="2:4" x14ac:dyDescent="0.25">
      <c r="B162" s="166" t="s">
        <v>247</v>
      </c>
      <c r="C162" s="92">
        <v>0</v>
      </c>
      <c r="D162" s="101"/>
    </row>
    <row r="163" spans="2:4" x14ac:dyDescent="0.25">
      <c r="B163" s="226"/>
      <c r="C163" s="170"/>
      <c r="D163" s="8"/>
    </row>
    <row r="164" spans="2:4" x14ac:dyDescent="0.25">
      <c r="B164" s="166" t="s">
        <v>245</v>
      </c>
      <c r="C164" s="487">
        <v>0</v>
      </c>
      <c r="D164" s="539"/>
    </row>
    <row r="165" spans="2:4" x14ac:dyDescent="0.25">
      <c r="B165" s="167"/>
      <c r="C165" s="13"/>
      <c r="D165" s="9"/>
    </row>
    <row r="166" spans="2:4" x14ac:dyDescent="0.25">
      <c r="B166" s="238" t="s">
        <v>181</v>
      </c>
      <c r="C166" s="92">
        <v>0</v>
      </c>
      <c r="D166" s="101"/>
    </row>
    <row r="167" spans="2:4" x14ac:dyDescent="0.25">
      <c r="B167" s="167"/>
      <c r="C167" s="13"/>
      <c r="D167" s="9"/>
    </row>
    <row r="168" spans="2:4" x14ac:dyDescent="0.25">
      <c r="B168" s="238" t="s">
        <v>22</v>
      </c>
      <c r="C168" s="92">
        <v>0</v>
      </c>
      <c r="D168" s="101"/>
    </row>
    <row r="169" spans="2:4" x14ac:dyDescent="0.25">
      <c r="B169" s="129"/>
      <c r="C169" s="13"/>
      <c r="D169" s="9"/>
    </row>
    <row r="170" spans="2:4" x14ac:dyDescent="0.25">
      <c r="B170" s="238" t="s">
        <v>26</v>
      </c>
      <c r="C170" s="92">
        <v>0</v>
      </c>
      <c r="D170" s="101"/>
    </row>
    <row r="171" spans="2:4" x14ac:dyDescent="0.25">
      <c r="B171" s="129"/>
      <c r="C171" s="13"/>
      <c r="D171" s="9"/>
    </row>
    <row r="172" spans="2:4" x14ac:dyDescent="0.25">
      <c r="B172" s="129" t="s">
        <v>6</v>
      </c>
      <c r="C172" s="351">
        <v>0</v>
      </c>
      <c r="D172" s="101"/>
    </row>
    <row r="173" spans="2:4" ht="15.75" thickBot="1" x14ac:dyDescent="0.3">
      <c r="B173" s="131" t="s">
        <v>7</v>
      </c>
      <c r="C173" s="352">
        <v>0</v>
      </c>
      <c r="D173" s="104"/>
    </row>
    <row r="174" spans="2:4" ht="15.75" thickBot="1" x14ac:dyDescent="0.3">
      <c r="B174" s="25"/>
      <c r="C174" s="27"/>
      <c r="D174" s="28"/>
    </row>
    <row r="175" spans="2:4" x14ac:dyDescent="0.25">
      <c r="B175" s="93" t="s">
        <v>61</v>
      </c>
      <c r="C175" s="80">
        <f>C177+C179+C181+C183+C185+C187</f>
        <v>0</v>
      </c>
      <c r="D175" s="6"/>
    </row>
    <row r="176" spans="2:4" x14ac:dyDescent="0.25">
      <c r="B176" s="7" t="s">
        <v>3</v>
      </c>
      <c r="C176" s="172">
        <v>0</v>
      </c>
      <c r="D176" s="101"/>
    </row>
    <row r="177" spans="2:4" x14ac:dyDescent="0.25">
      <c r="B177" s="166" t="s">
        <v>244</v>
      </c>
      <c r="C177" s="92">
        <v>0</v>
      </c>
      <c r="D177" s="102"/>
    </row>
    <row r="178" spans="2:4" x14ac:dyDescent="0.25">
      <c r="B178" s="7"/>
      <c r="C178" s="80"/>
      <c r="D178" s="62"/>
    </row>
    <row r="179" spans="2:4" x14ac:dyDescent="0.25">
      <c r="B179" s="264" t="s">
        <v>247</v>
      </c>
      <c r="C179" s="92">
        <v>0</v>
      </c>
      <c r="D179" s="102"/>
    </row>
    <row r="180" spans="2:4" x14ac:dyDescent="0.25">
      <c r="B180" s="226"/>
      <c r="C180" s="170"/>
      <c r="D180" s="8"/>
    </row>
    <row r="181" spans="2:4" x14ac:dyDescent="0.25">
      <c r="B181" s="264" t="s">
        <v>245</v>
      </c>
      <c r="C181" s="487">
        <v>0</v>
      </c>
      <c r="D181" s="539"/>
    </row>
    <row r="182" spans="2:4" x14ac:dyDescent="0.25">
      <c r="B182" s="167"/>
      <c r="C182" s="13"/>
      <c r="D182" s="9"/>
    </row>
    <row r="183" spans="2:4" x14ac:dyDescent="0.25">
      <c r="B183" s="238" t="s">
        <v>181</v>
      </c>
      <c r="C183" s="92">
        <v>0</v>
      </c>
      <c r="D183" s="101"/>
    </row>
    <row r="184" spans="2:4" x14ac:dyDescent="0.25">
      <c r="B184" s="167"/>
      <c r="C184" s="13"/>
      <c r="D184" s="9"/>
    </row>
    <row r="185" spans="2:4" x14ac:dyDescent="0.25">
      <c r="B185" s="238" t="s">
        <v>22</v>
      </c>
      <c r="C185" s="92">
        <v>0</v>
      </c>
      <c r="D185" s="101"/>
    </row>
    <row r="186" spans="2:4" x14ac:dyDescent="0.25">
      <c r="B186" s="129"/>
      <c r="C186" s="13"/>
      <c r="D186" s="9"/>
    </row>
    <row r="187" spans="2:4" x14ac:dyDescent="0.25">
      <c r="B187" s="238" t="s">
        <v>26</v>
      </c>
      <c r="C187" s="92">
        <v>0</v>
      </c>
      <c r="D187" s="101"/>
    </row>
    <row r="188" spans="2:4" x14ac:dyDescent="0.25">
      <c r="B188" s="129"/>
      <c r="C188" s="13"/>
      <c r="D188" s="9"/>
    </row>
    <row r="189" spans="2:4" x14ac:dyDescent="0.25">
      <c r="B189" s="129" t="s">
        <v>6</v>
      </c>
      <c r="C189" s="351">
        <v>0</v>
      </c>
      <c r="D189" s="101"/>
    </row>
    <row r="190" spans="2:4" ht="15.75" thickBot="1" x14ac:dyDescent="0.3">
      <c r="B190" s="131" t="s">
        <v>7</v>
      </c>
      <c r="C190" s="352">
        <v>0</v>
      </c>
      <c r="D190" s="104"/>
    </row>
    <row r="191" spans="2:4" ht="15.75" thickBot="1" x14ac:dyDescent="0.3">
      <c r="B191" s="25"/>
      <c r="C191" s="27"/>
      <c r="D191" s="28"/>
    </row>
    <row r="192" spans="2:4" x14ac:dyDescent="0.25">
      <c r="B192" s="93" t="s">
        <v>248</v>
      </c>
      <c r="C192" s="80">
        <f>C194+C196+C198+C200+C202+C204</f>
        <v>0</v>
      </c>
      <c r="D192" s="6"/>
    </row>
    <row r="193" spans="2:4" x14ac:dyDescent="0.25">
      <c r="B193" s="7" t="s">
        <v>3</v>
      </c>
      <c r="C193" s="172">
        <v>0</v>
      </c>
      <c r="D193" s="101"/>
    </row>
    <row r="194" spans="2:4" x14ac:dyDescent="0.25">
      <c r="B194" s="166" t="s">
        <v>244</v>
      </c>
      <c r="C194" s="92">
        <v>0</v>
      </c>
      <c r="D194" s="102"/>
    </row>
    <row r="195" spans="2:4" x14ac:dyDescent="0.25">
      <c r="B195" s="7"/>
      <c r="C195" s="80"/>
      <c r="D195" s="62"/>
    </row>
    <row r="196" spans="2:4" x14ac:dyDescent="0.25">
      <c r="B196" s="264" t="s">
        <v>247</v>
      </c>
      <c r="C196" s="92">
        <v>0</v>
      </c>
      <c r="D196" s="102"/>
    </row>
    <row r="197" spans="2:4" x14ac:dyDescent="0.25">
      <c r="B197" s="226"/>
      <c r="C197" s="170"/>
      <c r="D197" s="8"/>
    </row>
    <row r="198" spans="2:4" x14ac:dyDescent="0.25">
      <c r="B198" s="264" t="s">
        <v>245</v>
      </c>
      <c r="C198" s="487">
        <v>0</v>
      </c>
      <c r="D198" s="539"/>
    </row>
    <row r="199" spans="2:4" x14ac:dyDescent="0.25">
      <c r="B199" s="167"/>
      <c r="C199" s="13"/>
      <c r="D199" s="9"/>
    </row>
    <row r="200" spans="2:4" x14ac:dyDescent="0.25">
      <c r="B200" s="238" t="s">
        <v>181</v>
      </c>
      <c r="C200" s="92">
        <v>0</v>
      </c>
      <c r="D200" s="101"/>
    </row>
    <row r="201" spans="2:4" x14ac:dyDescent="0.25">
      <c r="B201" s="167"/>
      <c r="C201" s="13"/>
      <c r="D201" s="9"/>
    </row>
    <row r="202" spans="2:4" x14ac:dyDescent="0.25">
      <c r="B202" s="238" t="s">
        <v>22</v>
      </c>
      <c r="C202" s="92">
        <v>0</v>
      </c>
      <c r="D202" s="101"/>
    </row>
    <row r="203" spans="2:4" x14ac:dyDescent="0.25">
      <c r="B203" s="129"/>
      <c r="C203" s="13"/>
      <c r="D203" s="9"/>
    </row>
    <row r="204" spans="2:4" x14ac:dyDescent="0.25">
      <c r="B204" s="238" t="s">
        <v>26</v>
      </c>
      <c r="C204" s="92">
        <v>0</v>
      </c>
      <c r="D204" s="101"/>
    </row>
    <row r="205" spans="2:4" x14ac:dyDescent="0.25">
      <c r="B205" s="129"/>
      <c r="C205" s="13"/>
      <c r="D205" s="9"/>
    </row>
    <row r="206" spans="2:4" x14ac:dyDescent="0.25">
      <c r="B206" s="129" t="s">
        <v>6</v>
      </c>
      <c r="C206" s="351">
        <v>0</v>
      </c>
      <c r="D206" s="101"/>
    </row>
    <row r="207" spans="2:4" ht="15.75" thickBot="1" x14ac:dyDescent="0.3">
      <c r="B207" s="131" t="s">
        <v>7</v>
      </c>
      <c r="C207" s="352">
        <v>0</v>
      </c>
      <c r="D207" s="104"/>
    </row>
    <row r="208" spans="2:4" ht="15.75" thickBot="1" x14ac:dyDescent="0.3"/>
    <row r="209" spans="2:4" x14ac:dyDescent="0.25">
      <c r="B209" s="93" t="s">
        <v>249</v>
      </c>
      <c r="C209" s="82">
        <f>C211+C213+C215+C217+C219+C221</f>
        <v>0</v>
      </c>
      <c r="D209" s="6"/>
    </row>
    <row r="210" spans="2:4" x14ac:dyDescent="0.25">
      <c r="B210" s="7" t="s">
        <v>3</v>
      </c>
      <c r="C210" s="172">
        <v>0</v>
      </c>
      <c r="D210" s="101"/>
    </row>
    <row r="211" spans="2:4" x14ac:dyDescent="0.25">
      <c r="B211" s="166" t="s">
        <v>244</v>
      </c>
      <c r="C211" s="92">
        <v>0</v>
      </c>
      <c r="D211" s="102"/>
    </row>
    <row r="212" spans="2:4" x14ac:dyDescent="0.25">
      <c r="B212" s="7"/>
      <c r="C212" s="80"/>
      <c r="D212" s="62"/>
    </row>
    <row r="213" spans="2:4" x14ac:dyDescent="0.25">
      <c r="B213" s="264" t="s">
        <v>247</v>
      </c>
      <c r="C213" s="92">
        <v>0</v>
      </c>
      <c r="D213" s="102"/>
    </row>
    <row r="214" spans="2:4" x14ac:dyDescent="0.25">
      <c r="B214" s="226"/>
      <c r="C214" s="170"/>
      <c r="D214" s="8"/>
    </row>
    <row r="215" spans="2:4" x14ac:dyDescent="0.25">
      <c r="B215" s="264" t="s">
        <v>245</v>
      </c>
      <c r="C215" s="487">
        <v>0</v>
      </c>
      <c r="D215" s="539"/>
    </row>
    <row r="216" spans="2:4" x14ac:dyDescent="0.25">
      <c r="B216" s="167"/>
      <c r="C216" s="13"/>
      <c r="D216" s="9"/>
    </row>
    <row r="217" spans="2:4" x14ac:dyDescent="0.25">
      <c r="B217" s="238" t="s">
        <v>181</v>
      </c>
      <c r="C217" s="92">
        <v>0</v>
      </c>
      <c r="D217" s="101"/>
    </row>
    <row r="218" spans="2:4" x14ac:dyDescent="0.25">
      <c r="B218" s="167"/>
      <c r="C218" s="13"/>
      <c r="D218" s="9"/>
    </row>
    <row r="219" spans="2:4" x14ac:dyDescent="0.25">
      <c r="B219" s="238" t="s">
        <v>22</v>
      </c>
      <c r="C219" s="92">
        <v>0</v>
      </c>
      <c r="D219" s="101"/>
    </row>
    <row r="220" spans="2:4" x14ac:dyDescent="0.25">
      <c r="B220" s="129"/>
      <c r="C220" s="13"/>
      <c r="D220" s="9"/>
    </row>
    <row r="221" spans="2:4" x14ac:dyDescent="0.25">
      <c r="B221" s="238" t="s">
        <v>26</v>
      </c>
      <c r="C221" s="92">
        <v>0</v>
      </c>
      <c r="D221" s="101"/>
    </row>
    <row r="222" spans="2:4" x14ac:dyDescent="0.25">
      <c r="B222" s="129"/>
      <c r="C222" s="13"/>
      <c r="D222" s="9"/>
    </row>
    <row r="223" spans="2:4" x14ac:dyDescent="0.25">
      <c r="B223" s="129" t="s">
        <v>6</v>
      </c>
      <c r="C223" s="351">
        <v>0</v>
      </c>
      <c r="D223" s="101"/>
    </row>
    <row r="224" spans="2:4" ht="15.75" thickBot="1" x14ac:dyDescent="0.3">
      <c r="B224" s="131" t="s">
        <v>7</v>
      </c>
      <c r="C224" s="352">
        <v>0</v>
      </c>
      <c r="D224" s="104"/>
    </row>
    <row r="225" spans="2:4" ht="15.75" thickBot="1" x14ac:dyDescent="0.3"/>
    <row r="226" spans="2:4" x14ac:dyDescent="0.25">
      <c r="B226" s="93" t="s">
        <v>250</v>
      </c>
      <c r="C226" s="82">
        <f>C228+C230+C232+C234+C236+C238</f>
        <v>0</v>
      </c>
      <c r="D226" s="6"/>
    </row>
    <row r="227" spans="2:4" x14ac:dyDescent="0.25">
      <c r="B227" s="7" t="s">
        <v>3</v>
      </c>
      <c r="C227" s="172">
        <v>0</v>
      </c>
      <c r="D227" s="101"/>
    </row>
    <row r="228" spans="2:4" x14ac:dyDescent="0.25">
      <c r="B228" s="166" t="s">
        <v>244</v>
      </c>
      <c r="C228" s="92">
        <v>0</v>
      </c>
      <c r="D228" s="102"/>
    </row>
    <row r="229" spans="2:4" x14ac:dyDescent="0.25">
      <c r="B229" s="7"/>
      <c r="C229" s="80"/>
      <c r="D229" s="62"/>
    </row>
    <row r="230" spans="2:4" x14ac:dyDescent="0.25">
      <c r="B230" s="166" t="s">
        <v>247</v>
      </c>
      <c r="C230" s="92">
        <v>0</v>
      </c>
      <c r="D230" s="102"/>
    </row>
    <row r="231" spans="2:4" x14ac:dyDescent="0.25">
      <c r="B231" s="226"/>
      <c r="C231" s="170"/>
      <c r="D231" s="8"/>
    </row>
    <row r="232" spans="2:4" x14ac:dyDescent="0.25">
      <c r="B232" s="166" t="s">
        <v>245</v>
      </c>
      <c r="C232" s="487">
        <v>0</v>
      </c>
      <c r="D232" s="539"/>
    </row>
    <row r="233" spans="2:4" x14ac:dyDescent="0.25">
      <c r="B233" s="167"/>
      <c r="C233" s="13"/>
      <c r="D233" s="9"/>
    </row>
    <row r="234" spans="2:4" x14ac:dyDescent="0.25">
      <c r="B234" s="238" t="s">
        <v>181</v>
      </c>
      <c r="C234" s="92">
        <v>0</v>
      </c>
      <c r="D234" s="101"/>
    </row>
    <row r="235" spans="2:4" x14ac:dyDescent="0.25">
      <c r="B235" s="167"/>
      <c r="C235" s="13"/>
      <c r="D235" s="9"/>
    </row>
    <row r="236" spans="2:4" x14ac:dyDescent="0.25">
      <c r="B236" s="238" t="s">
        <v>22</v>
      </c>
      <c r="C236" s="92">
        <v>0</v>
      </c>
      <c r="D236" s="101"/>
    </row>
    <row r="237" spans="2:4" x14ac:dyDescent="0.25">
      <c r="B237" s="129"/>
      <c r="C237" s="13"/>
      <c r="D237" s="9"/>
    </row>
    <row r="238" spans="2:4" x14ac:dyDescent="0.25">
      <c r="B238" s="238" t="s">
        <v>26</v>
      </c>
      <c r="C238" s="92">
        <v>0</v>
      </c>
      <c r="D238" s="101"/>
    </row>
    <row r="239" spans="2:4" x14ac:dyDescent="0.25">
      <c r="B239" s="129"/>
      <c r="C239" s="13"/>
      <c r="D239" s="9"/>
    </row>
    <row r="240" spans="2:4" x14ac:dyDescent="0.25">
      <c r="B240" s="129" t="s">
        <v>6</v>
      </c>
      <c r="C240" s="351">
        <v>0</v>
      </c>
      <c r="D240" s="101"/>
    </row>
    <row r="241" spans="2:4" ht="15.75" thickBot="1" x14ac:dyDescent="0.3">
      <c r="B241" s="131" t="s">
        <v>7</v>
      </c>
      <c r="C241" s="352">
        <v>0</v>
      </c>
      <c r="D241" s="104"/>
    </row>
    <row r="242" spans="2:4" ht="15.75" thickBot="1" x14ac:dyDescent="0.3"/>
    <row r="243" spans="2:4" x14ac:dyDescent="0.25">
      <c r="B243" s="93" t="s">
        <v>251</v>
      </c>
      <c r="C243" s="82">
        <f>C245+C247+C249+C251+C253+C255</f>
        <v>0</v>
      </c>
      <c r="D243" s="6"/>
    </row>
    <row r="244" spans="2:4" x14ac:dyDescent="0.25">
      <c r="B244" s="7" t="s">
        <v>3</v>
      </c>
      <c r="C244" s="172">
        <v>0</v>
      </c>
      <c r="D244" s="101"/>
    </row>
    <row r="245" spans="2:4" x14ac:dyDescent="0.25">
      <c r="B245" s="166" t="s">
        <v>244</v>
      </c>
      <c r="C245" s="92">
        <v>0</v>
      </c>
      <c r="D245" s="102"/>
    </row>
    <row r="246" spans="2:4" x14ac:dyDescent="0.25">
      <c r="B246" s="7"/>
      <c r="C246" s="80"/>
      <c r="D246" s="62"/>
    </row>
    <row r="247" spans="2:4" x14ac:dyDescent="0.25">
      <c r="B247" s="262" t="s">
        <v>247</v>
      </c>
      <c r="C247" s="92">
        <v>0</v>
      </c>
      <c r="D247" s="102"/>
    </row>
    <row r="248" spans="2:4" x14ac:dyDescent="0.25">
      <c r="B248" s="226"/>
      <c r="C248" s="170"/>
      <c r="D248" s="8"/>
    </row>
    <row r="249" spans="2:4" x14ac:dyDescent="0.25">
      <c r="B249" s="166" t="s">
        <v>245</v>
      </c>
      <c r="C249" s="487">
        <v>0</v>
      </c>
      <c r="D249" s="539"/>
    </row>
    <row r="250" spans="2:4" x14ac:dyDescent="0.25">
      <c r="B250" s="167"/>
      <c r="C250" s="13"/>
      <c r="D250" s="9"/>
    </row>
    <row r="251" spans="2:4" x14ac:dyDescent="0.25">
      <c r="B251" s="238" t="s">
        <v>181</v>
      </c>
      <c r="C251" s="92">
        <v>0</v>
      </c>
      <c r="D251" s="101"/>
    </row>
    <row r="252" spans="2:4" x14ac:dyDescent="0.25">
      <c r="B252" s="167"/>
      <c r="C252" s="13"/>
      <c r="D252" s="9"/>
    </row>
    <row r="253" spans="2:4" x14ac:dyDescent="0.25">
      <c r="B253" s="238" t="s">
        <v>22</v>
      </c>
      <c r="C253" s="92">
        <v>0</v>
      </c>
      <c r="D253" s="101"/>
    </row>
    <row r="254" spans="2:4" x14ac:dyDescent="0.25">
      <c r="B254" s="129"/>
      <c r="C254" s="13"/>
      <c r="D254" s="9"/>
    </row>
    <row r="255" spans="2:4" x14ac:dyDescent="0.25">
      <c r="B255" s="238" t="s">
        <v>26</v>
      </c>
      <c r="C255" s="92">
        <v>0</v>
      </c>
      <c r="D255" s="101"/>
    </row>
    <row r="256" spans="2:4" x14ac:dyDescent="0.25">
      <c r="B256" s="129"/>
      <c r="C256" s="13"/>
      <c r="D256" s="9"/>
    </row>
    <row r="257" spans="2:4" x14ac:dyDescent="0.25">
      <c r="B257" s="129" t="s">
        <v>6</v>
      </c>
      <c r="C257" s="351">
        <v>0</v>
      </c>
      <c r="D257" s="101"/>
    </row>
    <row r="258" spans="2:4" ht="15.75" thickBot="1" x14ac:dyDescent="0.3">
      <c r="B258" s="131" t="s">
        <v>7</v>
      </c>
      <c r="C258" s="352">
        <v>0</v>
      </c>
      <c r="D258" s="104"/>
    </row>
    <row r="259" spans="2:4" ht="15.75" thickBot="1" x14ac:dyDescent="0.3"/>
    <row r="260" spans="2:4" x14ac:dyDescent="0.25">
      <c r="B260" s="93" t="s">
        <v>252</v>
      </c>
      <c r="C260" s="82">
        <f>C262+C264+C266+C268+C270+C272</f>
        <v>0</v>
      </c>
      <c r="D260" s="6"/>
    </row>
    <row r="261" spans="2:4" x14ac:dyDescent="0.25">
      <c r="B261" s="7" t="s">
        <v>3</v>
      </c>
      <c r="C261" s="172">
        <v>0</v>
      </c>
      <c r="D261" s="101"/>
    </row>
    <row r="262" spans="2:4" x14ac:dyDescent="0.25">
      <c r="B262" s="166" t="s">
        <v>244</v>
      </c>
      <c r="C262" s="92">
        <v>0</v>
      </c>
      <c r="D262" s="102"/>
    </row>
    <row r="263" spans="2:4" x14ac:dyDescent="0.25">
      <c r="B263" s="7"/>
      <c r="C263" s="80"/>
      <c r="D263" s="62"/>
    </row>
    <row r="264" spans="2:4" x14ac:dyDescent="0.25">
      <c r="B264" s="459" t="s">
        <v>247</v>
      </c>
      <c r="C264" s="94">
        <v>0</v>
      </c>
      <c r="D264" s="460"/>
    </row>
    <row r="265" spans="2:4" x14ac:dyDescent="0.25">
      <c r="B265" s="226"/>
      <c r="C265" s="170"/>
      <c r="D265" s="8"/>
    </row>
    <row r="266" spans="2:4" x14ac:dyDescent="0.25">
      <c r="B266" s="166" t="s">
        <v>245</v>
      </c>
      <c r="C266" s="487">
        <v>0</v>
      </c>
      <c r="D266" s="539"/>
    </row>
    <row r="267" spans="2:4" x14ac:dyDescent="0.25">
      <c r="B267" s="167"/>
      <c r="C267" s="13"/>
      <c r="D267" s="9"/>
    </row>
    <row r="268" spans="2:4" x14ac:dyDescent="0.25">
      <c r="B268" s="238" t="s">
        <v>181</v>
      </c>
      <c r="C268" s="92">
        <v>0</v>
      </c>
      <c r="D268" s="101"/>
    </row>
    <row r="269" spans="2:4" x14ac:dyDescent="0.25">
      <c r="B269" s="167"/>
      <c r="C269" s="13"/>
      <c r="D269" s="9"/>
    </row>
    <row r="270" spans="2:4" x14ac:dyDescent="0.25">
      <c r="B270" s="238" t="s">
        <v>22</v>
      </c>
      <c r="C270" s="92">
        <v>0</v>
      </c>
      <c r="D270" s="101"/>
    </row>
    <row r="271" spans="2:4" x14ac:dyDescent="0.25">
      <c r="B271" s="129"/>
      <c r="C271" s="13"/>
      <c r="D271" s="9"/>
    </row>
    <row r="272" spans="2:4" s="433" customFormat="1" x14ac:dyDescent="0.25">
      <c r="B272" s="238" t="s">
        <v>26</v>
      </c>
      <c r="C272" s="92">
        <v>0</v>
      </c>
      <c r="D272" s="101"/>
    </row>
    <row r="273" spans="2:4" x14ac:dyDescent="0.25">
      <c r="B273" s="129"/>
      <c r="C273" s="13"/>
      <c r="D273" s="9"/>
    </row>
    <row r="274" spans="2:4" x14ac:dyDescent="0.25">
      <c r="B274" s="129" t="s">
        <v>6</v>
      </c>
      <c r="C274" s="351">
        <v>0</v>
      </c>
      <c r="D274" s="101"/>
    </row>
    <row r="275" spans="2:4" ht="15.75" thickBot="1" x14ac:dyDescent="0.3">
      <c r="B275" s="131" t="s">
        <v>7</v>
      </c>
      <c r="C275" s="352">
        <v>0</v>
      </c>
      <c r="D275" s="104"/>
    </row>
    <row r="276" spans="2:4" s="53" customFormat="1" ht="15.75" thickBot="1" x14ac:dyDescent="0.3">
      <c r="B276" s="354"/>
      <c r="C276" s="355"/>
      <c r="D276" s="356"/>
    </row>
    <row r="277" spans="2:4" ht="15.75" thickBot="1" x14ac:dyDescent="0.3"/>
    <row r="278" spans="2:4" ht="18.75" x14ac:dyDescent="0.3">
      <c r="B278" s="31" t="s">
        <v>4</v>
      </c>
      <c r="C278" s="78">
        <f>SUM(C280:C281)</f>
        <v>0</v>
      </c>
      <c r="D278" s="32"/>
    </row>
    <row r="279" spans="2:4" x14ac:dyDescent="0.25">
      <c r="B279" s="33" t="s">
        <v>3</v>
      </c>
      <c r="C279" s="353">
        <f>SUMIFS($C$283:$C$356,$B$283:$B$356,B279)</f>
        <v>0</v>
      </c>
      <c r="D279" s="4"/>
    </row>
    <row r="280" spans="2:4" x14ac:dyDescent="0.25">
      <c r="B280" s="3" t="s">
        <v>253</v>
      </c>
      <c r="C280" s="68">
        <f t="shared" ref="C280" si="1">SUMIFS($C$283:$C$356,$B$283:$B$356,B280)</f>
        <v>0</v>
      </c>
      <c r="D280" s="4"/>
    </row>
    <row r="281" spans="2:4" ht="15.75" thickBot="1" x14ac:dyDescent="0.3">
      <c r="B281" s="41" t="s">
        <v>247</v>
      </c>
      <c r="C281" s="68">
        <f>SUMIFS($C$283:$C$356,$B$283:$B$356,B281)</f>
        <v>0</v>
      </c>
      <c r="D281" s="42"/>
    </row>
    <row r="282" spans="2:4" ht="15.75" thickBot="1" x14ac:dyDescent="0.3">
      <c r="B282" s="291"/>
      <c r="C282" s="27"/>
      <c r="D282" s="28"/>
    </row>
    <row r="283" spans="2:4" x14ac:dyDescent="0.25">
      <c r="B283" s="93" t="s">
        <v>49</v>
      </c>
      <c r="C283" s="78">
        <f>SUM(C285+C286)</f>
        <v>0</v>
      </c>
      <c r="D283" s="32"/>
    </row>
    <row r="284" spans="2:4" x14ac:dyDescent="0.25">
      <c r="B284" s="61" t="s">
        <v>3</v>
      </c>
      <c r="C284" s="172">
        <v>0</v>
      </c>
      <c r="D284" s="103"/>
    </row>
    <row r="285" spans="2:4" x14ac:dyDescent="0.25">
      <c r="B285" s="61" t="s">
        <v>253</v>
      </c>
      <c r="C285" s="92">
        <v>0</v>
      </c>
      <c r="D285" s="103"/>
    </row>
    <row r="286" spans="2:4" ht="15.75" thickBot="1" x14ac:dyDescent="0.3">
      <c r="B286" s="448" t="s">
        <v>247</v>
      </c>
      <c r="C286" s="92">
        <v>0</v>
      </c>
      <c r="D286" s="103"/>
    </row>
    <row r="287" spans="2:4" ht="15.75" thickBot="1" x14ac:dyDescent="0.3">
      <c r="B287" s="29"/>
      <c r="C287" s="27"/>
      <c r="D287" s="28"/>
    </row>
    <row r="288" spans="2:4" x14ac:dyDescent="0.25">
      <c r="B288" s="93" t="s">
        <v>53</v>
      </c>
      <c r="C288" s="78">
        <f>SUM(C290+C291)</f>
        <v>0</v>
      </c>
      <c r="D288" s="32"/>
    </row>
    <row r="289" spans="2:4" x14ac:dyDescent="0.25">
      <c r="B289" s="61" t="s">
        <v>3</v>
      </c>
      <c r="C289" s="172">
        <v>0</v>
      </c>
      <c r="D289" s="103"/>
    </row>
    <row r="290" spans="2:4" x14ac:dyDescent="0.25">
      <c r="B290" s="61" t="s">
        <v>253</v>
      </c>
      <c r="C290" s="92">
        <v>0</v>
      </c>
      <c r="D290" s="103"/>
    </row>
    <row r="291" spans="2:4" ht="15.75" thickBot="1" x14ac:dyDescent="0.3">
      <c r="B291" s="448" t="s">
        <v>247</v>
      </c>
      <c r="C291" s="92">
        <v>0</v>
      </c>
      <c r="D291" s="103"/>
    </row>
    <row r="292" spans="2:4" ht="15.75" thickBot="1" x14ac:dyDescent="0.3">
      <c r="B292" s="25"/>
      <c r="C292" s="30"/>
      <c r="D292" s="28"/>
    </row>
    <row r="293" spans="2:4" x14ac:dyDescent="0.25">
      <c r="B293" s="93" t="s">
        <v>54</v>
      </c>
      <c r="C293" s="78">
        <f>SUM(C295+C296)</f>
        <v>0</v>
      </c>
      <c r="D293" s="32"/>
    </row>
    <row r="294" spans="2:4" x14ac:dyDescent="0.25">
      <c r="B294" s="61" t="s">
        <v>3</v>
      </c>
      <c r="C294" s="172">
        <v>0</v>
      </c>
      <c r="D294" s="103"/>
    </row>
    <row r="295" spans="2:4" x14ac:dyDescent="0.25">
      <c r="B295" s="61" t="s">
        <v>253</v>
      </c>
      <c r="C295" s="92">
        <v>0</v>
      </c>
      <c r="D295" s="103"/>
    </row>
    <row r="296" spans="2:4" ht="15.75" thickBot="1" x14ac:dyDescent="0.3">
      <c r="B296" s="448" t="s">
        <v>247</v>
      </c>
      <c r="C296" s="92">
        <v>0</v>
      </c>
      <c r="D296" s="103"/>
    </row>
    <row r="297" spans="2:4" ht="15.75" thickBot="1" x14ac:dyDescent="0.3">
      <c r="B297" s="25"/>
      <c r="C297" s="27"/>
      <c r="D297" s="28"/>
    </row>
    <row r="298" spans="2:4" x14ac:dyDescent="0.25">
      <c r="B298" s="93" t="s">
        <v>55</v>
      </c>
      <c r="C298" s="78">
        <f>SUM(C300+C301)</f>
        <v>0</v>
      </c>
      <c r="D298" s="32"/>
    </row>
    <row r="299" spans="2:4" x14ac:dyDescent="0.25">
      <c r="B299" s="61" t="s">
        <v>3</v>
      </c>
      <c r="C299" s="172">
        <v>0</v>
      </c>
      <c r="D299" s="103"/>
    </row>
    <row r="300" spans="2:4" x14ac:dyDescent="0.25">
      <c r="B300" s="61" t="s">
        <v>253</v>
      </c>
      <c r="C300" s="92">
        <v>0</v>
      </c>
      <c r="D300" s="103"/>
    </row>
    <row r="301" spans="2:4" ht="15.75" thickBot="1" x14ac:dyDescent="0.3">
      <c r="B301" s="164" t="s">
        <v>247</v>
      </c>
      <c r="C301" s="92">
        <v>0</v>
      </c>
      <c r="D301" s="103"/>
    </row>
    <row r="302" spans="2:4" ht="15.75" thickBot="1" x14ac:dyDescent="0.3">
      <c r="B302" s="25"/>
      <c r="C302" s="27"/>
      <c r="D302" s="27"/>
    </row>
    <row r="303" spans="2:4" x14ac:dyDescent="0.25">
      <c r="B303" s="93" t="s">
        <v>56</v>
      </c>
      <c r="C303" s="78">
        <f>SUM(C305+C306)</f>
        <v>0</v>
      </c>
      <c r="D303" s="32"/>
    </row>
    <row r="304" spans="2:4" x14ac:dyDescent="0.25">
      <c r="B304" s="61" t="s">
        <v>3</v>
      </c>
      <c r="C304" s="172">
        <v>0</v>
      </c>
      <c r="D304" s="103"/>
    </row>
    <row r="305" spans="2:4" x14ac:dyDescent="0.25">
      <c r="B305" s="61" t="s">
        <v>253</v>
      </c>
      <c r="C305" s="92">
        <v>0</v>
      </c>
      <c r="D305" s="103"/>
    </row>
    <row r="306" spans="2:4" ht="15.75" thickBot="1" x14ac:dyDescent="0.3">
      <c r="B306" s="448" t="s">
        <v>247</v>
      </c>
      <c r="C306" s="92">
        <v>0</v>
      </c>
      <c r="D306" s="103"/>
    </row>
    <row r="307" spans="2:4" ht="15.75" thickBot="1" x14ac:dyDescent="0.3">
      <c r="B307" s="25"/>
      <c r="C307" s="27"/>
      <c r="D307" s="27"/>
    </row>
    <row r="308" spans="2:4" x14ac:dyDescent="0.25">
      <c r="B308" s="93" t="s">
        <v>57</v>
      </c>
      <c r="C308" s="78">
        <f>SUM(C310+C311)</f>
        <v>0</v>
      </c>
      <c r="D308" s="32"/>
    </row>
    <row r="309" spans="2:4" x14ac:dyDescent="0.25">
      <c r="B309" s="61" t="s">
        <v>3</v>
      </c>
      <c r="C309" s="172">
        <v>0</v>
      </c>
      <c r="D309" s="103"/>
    </row>
    <row r="310" spans="2:4" x14ac:dyDescent="0.25">
      <c r="B310" s="61" t="s">
        <v>253</v>
      </c>
      <c r="C310" s="92">
        <v>0</v>
      </c>
      <c r="D310" s="103"/>
    </row>
    <row r="311" spans="2:4" ht="15.75" thickBot="1" x14ac:dyDescent="0.3">
      <c r="B311" s="448" t="s">
        <v>247</v>
      </c>
      <c r="C311" s="92">
        <v>0</v>
      </c>
      <c r="D311" s="103"/>
    </row>
    <row r="312" spans="2:4" ht="15.75" thickBot="1" x14ac:dyDescent="0.3">
      <c r="B312" s="25"/>
      <c r="C312" s="27"/>
      <c r="D312" s="28"/>
    </row>
    <row r="313" spans="2:4" x14ac:dyDescent="0.25">
      <c r="B313" s="93" t="s">
        <v>58</v>
      </c>
      <c r="C313" s="78">
        <f>SUM(C315+C316)</f>
        <v>0</v>
      </c>
      <c r="D313" s="32"/>
    </row>
    <row r="314" spans="2:4" x14ac:dyDescent="0.25">
      <c r="B314" s="61" t="s">
        <v>3</v>
      </c>
      <c r="C314" s="172">
        <v>0</v>
      </c>
      <c r="D314" s="103"/>
    </row>
    <row r="315" spans="2:4" x14ac:dyDescent="0.25">
      <c r="B315" s="61" t="s">
        <v>253</v>
      </c>
      <c r="C315" s="92">
        <v>0</v>
      </c>
      <c r="D315" s="103"/>
    </row>
    <row r="316" spans="2:4" ht="15.75" thickBot="1" x14ac:dyDescent="0.3">
      <c r="B316" s="448" t="s">
        <v>247</v>
      </c>
      <c r="C316" s="92">
        <v>0</v>
      </c>
      <c r="D316" s="103"/>
    </row>
    <row r="317" spans="2:4" ht="15.75" thickBot="1" x14ac:dyDescent="0.3">
      <c r="B317" s="25"/>
      <c r="C317" s="27"/>
      <c r="D317" s="28"/>
    </row>
    <row r="318" spans="2:4" x14ac:dyDescent="0.25">
      <c r="B318" s="93" t="s">
        <v>59</v>
      </c>
      <c r="C318" s="78">
        <f>SUM(C320+C321)</f>
        <v>0</v>
      </c>
      <c r="D318" s="32"/>
    </row>
    <row r="319" spans="2:4" x14ac:dyDescent="0.25">
      <c r="B319" s="61" t="s">
        <v>3</v>
      </c>
      <c r="C319" s="172">
        <v>0</v>
      </c>
      <c r="D319" s="103"/>
    </row>
    <row r="320" spans="2:4" x14ac:dyDescent="0.25">
      <c r="B320" s="61" t="s">
        <v>253</v>
      </c>
      <c r="C320" s="92">
        <v>0</v>
      </c>
      <c r="D320" s="103"/>
    </row>
    <row r="321" spans="2:4" ht="15.75" thickBot="1" x14ac:dyDescent="0.3">
      <c r="B321" s="448" t="s">
        <v>247</v>
      </c>
      <c r="C321" s="92">
        <v>0</v>
      </c>
      <c r="D321" s="103"/>
    </row>
    <row r="322" spans="2:4" ht="15.75" thickBot="1" x14ac:dyDescent="0.3">
      <c r="B322" s="25"/>
      <c r="C322" s="27"/>
      <c r="D322" s="28"/>
    </row>
    <row r="323" spans="2:4" x14ac:dyDescent="0.25">
      <c r="B323" s="93" t="s">
        <v>60</v>
      </c>
      <c r="C323" s="78">
        <f>SUM(C325+C326)</f>
        <v>0</v>
      </c>
      <c r="D323" s="32"/>
    </row>
    <row r="324" spans="2:4" x14ac:dyDescent="0.25">
      <c r="B324" s="61" t="s">
        <v>3</v>
      </c>
      <c r="C324" s="172">
        <v>0</v>
      </c>
      <c r="D324" s="103"/>
    </row>
    <row r="325" spans="2:4" x14ac:dyDescent="0.25">
      <c r="B325" s="61" t="s">
        <v>253</v>
      </c>
      <c r="C325" s="92">
        <v>0</v>
      </c>
      <c r="D325" s="103"/>
    </row>
    <row r="326" spans="2:4" ht="15.75" thickBot="1" x14ac:dyDescent="0.3">
      <c r="B326" s="448" t="s">
        <v>247</v>
      </c>
      <c r="C326" s="92">
        <v>0</v>
      </c>
      <c r="D326" s="103"/>
    </row>
    <row r="327" spans="2:4" ht="15.75" thickBot="1" x14ac:dyDescent="0.3">
      <c r="B327" s="26"/>
      <c r="C327" s="27"/>
      <c r="D327" s="28"/>
    </row>
    <row r="328" spans="2:4" x14ac:dyDescent="0.25">
      <c r="B328" s="93" t="s">
        <v>61</v>
      </c>
      <c r="C328" s="78">
        <f>SUM(C330+C331)</f>
        <v>0</v>
      </c>
      <c r="D328" s="32"/>
    </row>
    <row r="329" spans="2:4" x14ac:dyDescent="0.25">
      <c r="B329" s="61" t="s">
        <v>3</v>
      </c>
      <c r="C329" s="172">
        <v>0</v>
      </c>
      <c r="D329" s="103"/>
    </row>
    <row r="330" spans="2:4" x14ac:dyDescent="0.25">
      <c r="B330" s="61" t="s">
        <v>253</v>
      </c>
      <c r="C330" s="92">
        <v>0</v>
      </c>
      <c r="D330" s="103"/>
    </row>
    <row r="331" spans="2:4" x14ac:dyDescent="0.25">
      <c r="B331" s="448" t="s">
        <v>247</v>
      </c>
      <c r="C331" s="92">
        <v>0</v>
      </c>
      <c r="D331" s="103"/>
    </row>
    <row r="332" spans="2:4" ht="15.75" thickBot="1" x14ac:dyDescent="0.3"/>
    <row r="333" spans="2:4" x14ac:dyDescent="0.25">
      <c r="B333" s="93" t="s">
        <v>248</v>
      </c>
      <c r="C333" s="78">
        <f>SUM(C335+C336)</f>
        <v>0</v>
      </c>
      <c r="D333" s="32"/>
    </row>
    <row r="334" spans="2:4" x14ac:dyDescent="0.25">
      <c r="B334" s="61" t="s">
        <v>3</v>
      </c>
      <c r="C334" s="172">
        <v>0</v>
      </c>
      <c r="D334" s="103"/>
    </row>
    <row r="335" spans="2:4" x14ac:dyDescent="0.25">
      <c r="B335" s="61" t="s">
        <v>253</v>
      </c>
      <c r="C335" s="92">
        <v>0</v>
      </c>
      <c r="D335" s="103"/>
    </row>
    <row r="336" spans="2:4" ht="15.75" thickBot="1" x14ac:dyDescent="0.3">
      <c r="B336" s="448" t="s">
        <v>247</v>
      </c>
      <c r="C336" s="92">
        <v>0</v>
      </c>
      <c r="D336" s="103"/>
    </row>
    <row r="337" spans="2:4" ht="15.75" thickBot="1" x14ac:dyDescent="0.3">
      <c r="B337" s="25"/>
      <c r="C337" s="27"/>
      <c r="D337" s="28"/>
    </row>
    <row r="338" spans="2:4" x14ac:dyDescent="0.25">
      <c r="B338" s="93" t="s">
        <v>249</v>
      </c>
      <c r="C338" s="78">
        <f>SUM(C340+C341)</f>
        <v>0</v>
      </c>
      <c r="D338" s="32"/>
    </row>
    <row r="339" spans="2:4" x14ac:dyDescent="0.25">
      <c r="B339" s="61" t="s">
        <v>3</v>
      </c>
      <c r="C339" s="172">
        <v>0</v>
      </c>
      <c r="D339" s="103"/>
    </row>
    <row r="340" spans="2:4" x14ac:dyDescent="0.25">
      <c r="B340" s="61" t="s">
        <v>253</v>
      </c>
      <c r="C340" s="92">
        <v>0</v>
      </c>
      <c r="D340" s="103"/>
    </row>
    <row r="341" spans="2:4" ht="15.75" thickBot="1" x14ac:dyDescent="0.3">
      <c r="B341" s="448" t="s">
        <v>247</v>
      </c>
      <c r="C341" s="92">
        <v>0</v>
      </c>
      <c r="D341" s="103"/>
    </row>
    <row r="342" spans="2:4" ht="15.75" thickBot="1" x14ac:dyDescent="0.3">
      <c r="B342" s="25"/>
      <c r="C342" s="27"/>
      <c r="D342" s="28"/>
    </row>
    <row r="343" spans="2:4" x14ac:dyDescent="0.25">
      <c r="B343" s="93" t="s">
        <v>250</v>
      </c>
      <c r="C343" s="78">
        <f>SUM(C345+C346)</f>
        <v>0</v>
      </c>
      <c r="D343" s="32"/>
    </row>
    <row r="344" spans="2:4" x14ac:dyDescent="0.25">
      <c r="B344" s="61" t="s">
        <v>3</v>
      </c>
      <c r="C344" s="172">
        <v>0</v>
      </c>
      <c r="D344" s="103"/>
    </row>
    <row r="345" spans="2:4" x14ac:dyDescent="0.25">
      <c r="B345" s="61" t="s">
        <v>253</v>
      </c>
      <c r="C345" s="92">
        <v>0</v>
      </c>
      <c r="D345" s="103"/>
    </row>
    <row r="346" spans="2:4" ht="15.75" thickBot="1" x14ac:dyDescent="0.3">
      <c r="B346" s="448" t="s">
        <v>247</v>
      </c>
      <c r="C346" s="92">
        <v>0</v>
      </c>
      <c r="D346" s="103"/>
    </row>
    <row r="347" spans="2:4" ht="15.75" thickBot="1" x14ac:dyDescent="0.3">
      <c r="B347" s="25"/>
      <c r="C347" s="27"/>
      <c r="D347" s="28"/>
    </row>
    <row r="348" spans="2:4" x14ac:dyDescent="0.25">
      <c r="B348" s="93" t="s">
        <v>251</v>
      </c>
      <c r="C348" s="78">
        <f>SUM(C350+C351)</f>
        <v>0</v>
      </c>
      <c r="D348" s="32"/>
    </row>
    <row r="349" spans="2:4" x14ac:dyDescent="0.25">
      <c r="B349" s="61" t="s">
        <v>3</v>
      </c>
      <c r="C349" s="172">
        <v>0</v>
      </c>
      <c r="D349" s="103"/>
    </row>
    <row r="350" spans="2:4" x14ac:dyDescent="0.25">
      <c r="B350" s="61" t="s">
        <v>253</v>
      </c>
      <c r="C350" s="92">
        <v>0</v>
      </c>
      <c r="D350" s="103"/>
    </row>
    <row r="351" spans="2:4" ht="15.75" thickBot="1" x14ac:dyDescent="0.3">
      <c r="B351" s="448" t="s">
        <v>247</v>
      </c>
      <c r="C351" s="92">
        <v>0</v>
      </c>
      <c r="D351" s="103"/>
    </row>
    <row r="352" spans="2:4" ht="15.75" thickBot="1" x14ac:dyDescent="0.3">
      <c r="B352" s="26"/>
      <c r="C352" s="27"/>
      <c r="D352" s="28"/>
    </row>
    <row r="353" spans="2:4" x14ac:dyDescent="0.25">
      <c r="B353" s="93" t="s">
        <v>252</v>
      </c>
      <c r="C353" s="78">
        <f>SUM(C355+C356)</f>
        <v>0</v>
      </c>
      <c r="D353" s="32"/>
    </row>
    <row r="354" spans="2:4" x14ac:dyDescent="0.25">
      <c r="B354" s="61" t="s">
        <v>3</v>
      </c>
      <c r="C354" s="172">
        <v>0</v>
      </c>
      <c r="D354" s="103"/>
    </row>
    <row r="355" spans="2:4" x14ac:dyDescent="0.25">
      <c r="B355" s="61" t="s">
        <v>253</v>
      </c>
      <c r="C355" s="92">
        <v>0</v>
      </c>
      <c r="D355" s="103"/>
    </row>
    <row r="356" spans="2:4" x14ac:dyDescent="0.25">
      <c r="B356" s="448" t="s">
        <v>247</v>
      </c>
      <c r="C356" s="92">
        <v>0</v>
      </c>
      <c r="D356" s="103"/>
    </row>
  </sheetData>
  <sheetProtection algorithmName="SHA-512" hashValue="c9o0hMV+vKm4VUrPmgNcaTvwYiQF74zjkO5gYxylwpOEKdL6PPMuDfVceqFyLg8mtuRs1N61kk3Jh1uWigCIxA==" saltValue="Op6RpABY1g1rRktCinkqqA==" spinCount="100000" sheet="1" selectLockedCells="1"/>
  <dataValidations count="3">
    <dataValidation type="decimal" errorStyle="information" allowBlank="1" showInputMessage="1" showErrorMessage="1" errorTitle="Ungültige Eingabe" error="Bitte geben Sie hier die Leistungskosten ein" sqref="C285:C286 C325:C326 C290:C291 C295:C296 C300:C301 C305:C306 C310:C311 C315:C316 C320:C321 C330:C331 C350:C351 C335:C336 C340:C341 C345:C346 C355:C356" xr:uid="{00000000-0002-0000-0200-000001000000}">
      <formula1>0</formula1>
      <formula2>25000000</formula2>
    </dataValidation>
    <dataValidation type="decimal" allowBlank="1" showInputMessage="1" showErrorMessage="1" errorTitle="Ungültige Eingabe" error="Bitte geben Sie MW zwischen 0 und 1500 ein" sqref="C284 C289 C294 C299 C304 C309 C314 C319 C324 C329 C334 C339 C344 C349 C354" xr:uid="{00000000-0002-0000-0200-000002000000}">
      <formula1>0</formula1>
      <formula2>7000</formula2>
    </dataValidation>
    <dataValidation type="whole" allowBlank="1" showInputMessage="1" showErrorMessage="1" sqref="C36:C37 C53:C54 C70:C71 C87:C88 C104:C105 C121:C122 C138:C139 C155:C156 C172:C173 C189:C190 C206:C207 C223:C224 C240:C241 C257:C258 C274:C276" xr:uid="{1179F243-5C9C-4809-882B-B4C4D54C32B8}">
      <formula1>0</formula1>
      <formula2>99</formula2>
    </dataValidation>
  </dataValidations>
  <pageMargins left="0.7" right="0.7" top="0.75" bottom="0.75" header="0.3" footer="0.3"/>
  <pageSetup paperSize="9" scale="53" orientation="landscape" r:id="rId1"/>
  <headerFooter>
    <oddFooter>&amp;A&amp;RSeite &amp;P</oddFooter>
  </headerFooter>
  <tableParts count="1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theme="3" tint="0.79998168889431442"/>
  </sheetPr>
  <dimension ref="B1:Q371"/>
  <sheetViews>
    <sheetView zoomScaleNormal="100" workbookViewId="0">
      <pane xSplit="1" ySplit="1" topLeftCell="B2" activePane="bottomRight" state="frozen"/>
      <selection activeCell="A75" sqref="A75:G75"/>
      <selection pane="topRight" activeCell="A75" sqref="A75:G75"/>
      <selection pane="bottomLeft" activeCell="A75" sqref="A75:G75"/>
      <selection pane="bottomRight" activeCell="C27" sqref="C27"/>
    </sheetView>
  </sheetViews>
  <sheetFormatPr baseColWidth="10" defaultColWidth="9.140625" defaultRowHeight="15" outlineLevelCol="1" x14ac:dyDescent="0.25"/>
  <cols>
    <col min="1" max="1" width="9.140625" style="1"/>
    <col min="2" max="2" width="73" style="1" bestFit="1" customWidth="1"/>
    <col min="3" max="3" width="22.140625" style="1" customWidth="1"/>
    <col min="4" max="4" width="22" style="292" customWidth="1"/>
    <col min="5" max="5" width="18" style="1" customWidth="1"/>
    <col min="6" max="6" width="18" style="1" hidden="1" customWidth="1" outlineLevel="1"/>
    <col min="7" max="7" width="24.5703125" style="1" hidden="1" customWidth="1" outlineLevel="1"/>
    <col min="8" max="9" width="18.42578125" style="1" hidden="1" customWidth="1" outlineLevel="1"/>
    <col min="10" max="10" width="23.140625" style="1" hidden="1" customWidth="1" outlineLevel="1"/>
    <col min="11" max="11" width="24.7109375" style="1" hidden="1" customWidth="1" outlineLevel="1"/>
    <col min="12" max="12" width="25.5703125" style="1" hidden="1" customWidth="1" outlineLevel="1"/>
    <col min="13" max="13" width="16.7109375" style="1" hidden="1" customWidth="1" outlineLevel="1"/>
    <col min="14" max="14" width="20.28515625" style="1" hidden="1" customWidth="1" outlineLevel="1"/>
    <col min="15" max="16" width="14.42578125" style="1" hidden="1" customWidth="1" outlineLevel="1"/>
    <col min="17" max="17" width="18.28515625" style="1" customWidth="1" collapsed="1"/>
    <col min="18" max="16384" width="9.140625" style="1"/>
  </cols>
  <sheetData>
    <row r="1" spans="2:16" ht="23.25" x14ac:dyDescent="0.35">
      <c r="B1" s="286" t="s">
        <v>222</v>
      </c>
      <c r="E1" s="287"/>
      <c r="F1" s="287"/>
    </row>
    <row r="2" spans="2:16" ht="15.75" thickBot="1" x14ac:dyDescent="0.3"/>
    <row r="3" spans="2:16" ht="46.5" customHeight="1" thickTop="1" thickBot="1" x14ac:dyDescent="0.3">
      <c r="B3" s="34"/>
      <c r="C3" s="35" t="s">
        <v>223</v>
      </c>
      <c r="D3" s="36" t="s">
        <v>2</v>
      </c>
      <c r="E3" s="293"/>
      <c r="F3" s="298" t="s">
        <v>12</v>
      </c>
      <c r="G3" s="14" t="s">
        <v>13</v>
      </c>
      <c r="H3" s="14" t="s">
        <v>14</v>
      </c>
      <c r="I3" s="14" t="s">
        <v>15</v>
      </c>
      <c r="J3" s="14" t="s">
        <v>21</v>
      </c>
      <c r="K3" s="14" t="s">
        <v>344</v>
      </c>
      <c r="L3" s="14" t="s">
        <v>16</v>
      </c>
      <c r="M3" s="14" t="s">
        <v>17</v>
      </c>
      <c r="N3" s="14" t="s">
        <v>18</v>
      </c>
      <c r="O3" s="14" t="s">
        <v>19</v>
      </c>
      <c r="P3" s="319" t="s">
        <v>20</v>
      </c>
    </row>
    <row r="4" spans="2:16" ht="19.5" thickTop="1" x14ac:dyDescent="0.3">
      <c r="B4" s="37" t="s">
        <v>23</v>
      </c>
      <c r="C4" s="82">
        <f>C293+C13</f>
        <v>0</v>
      </c>
      <c r="D4" s="38"/>
      <c r="F4" s="299"/>
      <c r="G4" s="15"/>
      <c r="H4" s="146"/>
      <c r="I4" s="146"/>
      <c r="J4" s="146"/>
      <c r="K4" s="147">
        <f>K13</f>
        <v>0</v>
      </c>
      <c r="L4" s="148">
        <f t="shared" ref="L4:L11" si="0">K4-C4</f>
        <v>0</v>
      </c>
      <c r="M4" s="15"/>
      <c r="N4" s="15"/>
      <c r="O4" s="15"/>
      <c r="P4" s="320"/>
    </row>
    <row r="5" spans="2:16" ht="16.5" customHeight="1" x14ac:dyDescent="0.3">
      <c r="B5" s="39" t="s">
        <v>3</v>
      </c>
      <c r="C5" s="426">
        <f>SUM(C294,C14)</f>
        <v>0</v>
      </c>
      <c r="D5" s="38"/>
      <c r="F5" s="299"/>
      <c r="G5" s="15"/>
      <c r="H5" s="146"/>
      <c r="I5" s="146"/>
      <c r="J5" s="146"/>
      <c r="K5" s="147">
        <f>SUM(K14)</f>
        <v>0</v>
      </c>
      <c r="L5" s="148">
        <f t="shared" si="0"/>
        <v>0</v>
      </c>
      <c r="M5" s="15"/>
      <c r="N5" s="15"/>
      <c r="O5" s="15"/>
      <c r="P5" s="320"/>
    </row>
    <row r="6" spans="2:16" x14ac:dyDescent="0.25">
      <c r="B6" s="39" t="s">
        <v>244</v>
      </c>
      <c r="C6" s="76">
        <f>SUM(C295,C15)</f>
        <v>0</v>
      </c>
      <c r="D6" s="40"/>
      <c r="F6" s="300"/>
      <c r="G6" s="16"/>
      <c r="H6" s="149"/>
      <c r="I6" s="149"/>
      <c r="J6" s="149"/>
      <c r="K6" s="150">
        <f>SUM(K15)</f>
        <v>0</v>
      </c>
      <c r="L6" s="148">
        <f t="shared" si="0"/>
        <v>0</v>
      </c>
      <c r="M6" s="16"/>
      <c r="N6" s="16"/>
      <c r="O6" s="16"/>
      <c r="P6" s="59"/>
    </row>
    <row r="7" spans="2:16" x14ac:dyDescent="0.25">
      <c r="B7" s="39" t="s">
        <v>247</v>
      </c>
      <c r="C7" s="76">
        <f>SUM(C296,C16)</f>
        <v>0</v>
      </c>
      <c r="D7" s="40"/>
      <c r="F7" s="300"/>
      <c r="G7" s="16"/>
      <c r="H7" s="149"/>
      <c r="I7" s="149"/>
      <c r="J7" s="149"/>
      <c r="K7" s="150">
        <f>K16</f>
        <v>0</v>
      </c>
      <c r="L7" s="148">
        <f t="shared" si="0"/>
        <v>0</v>
      </c>
      <c r="M7" s="16"/>
      <c r="N7" s="16"/>
      <c r="O7" s="16"/>
      <c r="P7" s="59"/>
    </row>
    <row r="8" spans="2:16" x14ac:dyDescent="0.25">
      <c r="B8" s="43" t="s">
        <v>245</v>
      </c>
      <c r="C8" s="77">
        <f>C17</f>
        <v>0</v>
      </c>
      <c r="D8" s="44"/>
      <c r="F8" s="301"/>
      <c r="G8" s="45"/>
      <c r="H8" s="151"/>
      <c r="I8" s="151"/>
      <c r="J8" s="151"/>
      <c r="K8" s="152">
        <f>SUM(K17)</f>
        <v>0</v>
      </c>
      <c r="L8" s="148">
        <f t="shared" si="0"/>
        <v>0</v>
      </c>
      <c r="M8" s="45"/>
      <c r="N8" s="45"/>
      <c r="O8" s="45"/>
      <c r="P8" s="321"/>
    </row>
    <row r="9" spans="2:16" x14ac:dyDescent="0.25">
      <c r="B9" s="43" t="s">
        <v>181</v>
      </c>
      <c r="C9" s="77">
        <f>C18</f>
        <v>0</v>
      </c>
      <c r="D9" s="44"/>
      <c r="F9" s="301"/>
      <c r="G9" s="45"/>
      <c r="H9" s="151"/>
      <c r="I9" s="151"/>
      <c r="J9" s="151"/>
      <c r="K9" s="152">
        <f>SUM(K18)</f>
        <v>0</v>
      </c>
      <c r="L9" s="148">
        <f t="shared" si="0"/>
        <v>0</v>
      </c>
      <c r="M9" s="45"/>
      <c r="N9" s="45"/>
      <c r="O9" s="45"/>
      <c r="P9" s="321"/>
    </row>
    <row r="10" spans="2:16" x14ac:dyDescent="0.25">
      <c r="B10" s="43" t="s">
        <v>22</v>
      </c>
      <c r="C10" s="77">
        <f>C19</f>
        <v>0</v>
      </c>
      <c r="D10" s="44"/>
      <c r="F10" s="301"/>
      <c r="G10" s="45"/>
      <c r="H10" s="151"/>
      <c r="I10" s="151"/>
      <c r="J10" s="151"/>
      <c r="K10" s="152">
        <f>SUM(K19)</f>
        <v>0</v>
      </c>
      <c r="L10" s="148">
        <f t="shared" si="0"/>
        <v>0</v>
      </c>
      <c r="M10" s="59"/>
      <c r="N10" s="59"/>
      <c r="O10" s="59"/>
      <c r="P10" s="59"/>
    </row>
    <row r="11" spans="2:16" ht="15.75" thickBot="1" x14ac:dyDescent="0.3">
      <c r="B11" s="295" t="s">
        <v>26</v>
      </c>
      <c r="C11" s="77">
        <f>C20</f>
        <v>0</v>
      </c>
      <c r="D11" s="296"/>
      <c r="F11" s="302"/>
      <c r="G11" s="45"/>
      <c r="H11" s="151"/>
      <c r="I11" s="151"/>
      <c r="J11" s="151"/>
      <c r="K11" s="152">
        <f>SUM(K20)</f>
        <v>0</v>
      </c>
      <c r="L11" s="148">
        <f t="shared" si="0"/>
        <v>0</v>
      </c>
      <c r="M11" s="59"/>
      <c r="N11" s="59"/>
      <c r="O11" s="59"/>
      <c r="P11" s="59"/>
    </row>
    <row r="12" spans="2:16" ht="19.5" thickBot="1" x14ac:dyDescent="0.35">
      <c r="B12" s="289"/>
      <c r="C12" s="290"/>
      <c r="D12" s="261"/>
      <c r="F12" s="334"/>
      <c r="G12" s="334"/>
      <c r="H12" s="335"/>
      <c r="I12" s="335"/>
      <c r="J12" s="335"/>
      <c r="K12" s="335"/>
      <c r="L12" s="335"/>
    </row>
    <row r="13" spans="2:16" ht="18.75" x14ac:dyDescent="0.3">
      <c r="B13" s="24" t="s">
        <v>5</v>
      </c>
      <c r="C13" s="82">
        <f>SUM(C15:C20)</f>
        <v>0</v>
      </c>
      <c r="D13" s="6"/>
      <c r="F13" s="309"/>
      <c r="G13" s="310"/>
      <c r="H13" s="311"/>
      <c r="I13" s="311"/>
      <c r="J13" s="311"/>
      <c r="K13" s="308">
        <f>SUM(K15:K20)</f>
        <v>0</v>
      </c>
      <c r="L13" s="312">
        <f t="shared" ref="L13:L20" si="1">K13-C13</f>
        <v>0</v>
      </c>
      <c r="M13" s="313"/>
      <c r="N13" s="313"/>
      <c r="O13" s="313"/>
      <c r="P13" s="314"/>
    </row>
    <row r="14" spans="2:16" x14ac:dyDescent="0.25">
      <c r="B14" s="7" t="s">
        <v>3</v>
      </c>
      <c r="C14" s="21">
        <f>SUMIFS($C$22:$C$290,$B$22:$B$290,B14)</f>
        <v>0</v>
      </c>
      <c r="D14" s="8"/>
      <c r="F14" s="303"/>
      <c r="G14" s="18"/>
      <c r="H14" s="153"/>
      <c r="I14" s="153"/>
      <c r="J14" s="153"/>
      <c r="K14" s="80">
        <f>SUM(C23,C41,C59,C77,C95,C113,C131,C149,C167,C185)</f>
        <v>0</v>
      </c>
      <c r="L14" s="80">
        <f t="shared" si="1"/>
        <v>0</v>
      </c>
      <c r="M14" s="18"/>
      <c r="N14" s="18"/>
      <c r="O14" s="18"/>
      <c r="P14" s="62"/>
    </row>
    <row r="15" spans="2:16" x14ac:dyDescent="0.25">
      <c r="B15" s="7" t="s">
        <v>244</v>
      </c>
      <c r="C15" s="80">
        <f>SUMIFS($C$22:$C$290,$B$22:$B$290,B15)</f>
        <v>0</v>
      </c>
      <c r="D15" s="9"/>
      <c r="F15" s="303"/>
      <c r="G15" s="18"/>
      <c r="H15" s="153"/>
      <c r="I15" s="153"/>
      <c r="J15" s="153"/>
      <c r="K15" s="80">
        <f>SUM(J24,J42,J60,J78,J96,J114,J132+J150,J168,J186)</f>
        <v>0</v>
      </c>
      <c r="L15" s="80">
        <f t="shared" si="1"/>
        <v>0</v>
      </c>
      <c r="M15" s="18"/>
      <c r="N15" s="18"/>
      <c r="O15" s="18"/>
      <c r="P15" s="62"/>
    </row>
    <row r="16" spans="2:16" x14ac:dyDescent="0.25">
      <c r="B16" s="7" t="s">
        <v>247</v>
      </c>
      <c r="C16" s="80">
        <f>SUMIFS($C$22:$C$290,$B$22:$B$290,B16)</f>
        <v>0</v>
      </c>
      <c r="D16" s="9"/>
      <c r="F16" s="303"/>
      <c r="G16" s="18"/>
      <c r="H16" s="153"/>
      <c r="I16" s="153"/>
      <c r="J16" s="153"/>
      <c r="K16" s="80">
        <f>SUM(J28,J46,J64,J82,J100,J118,J136,J154,J172,J190)</f>
        <v>0</v>
      </c>
      <c r="L16" s="80">
        <f t="shared" si="1"/>
        <v>0</v>
      </c>
      <c r="M16" s="18"/>
      <c r="N16" s="18"/>
      <c r="O16" s="18"/>
      <c r="P16" s="62"/>
    </row>
    <row r="17" spans="2:16" x14ac:dyDescent="0.25">
      <c r="B17" s="56" t="s">
        <v>245</v>
      </c>
      <c r="C17" s="80">
        <f>SUMIFS($C$22:$C$290,$B$22:$B$290,B17)</f>
        <v>0</v>
      </c>
      <c r="D17" s="9"/>
      <c r="F17" s="303"/>
      <c r="G17" s="18"/>
      <c r="H17" s="153"/>
      <c r="I17" s="153"/>
      <c r="J17" s="153"/>
      <c r="K17" s="80">
        <f>SUM(J30,J48,J66,J84,J102,J120,J138,J155,J174,J192)</f>
        <v>0</v>
      </c>
      <c r="L17" s="80">
        <f t="shared" si="1"/>
        <v>0</v>
      </c>
      <c r="M17" s="18"/>
      <c r="N17" s="18"/>
      <c r="O17" s="18"/>
      <c r="P17" s="62"/>
    </row>
    <row r="18" spans="2:16" x14ac:dyDescent="0.25">
      <c r="B18" s="129" t="s">
        <v>181</v>
      </c>
      <c r="C18" s="80">
        <f t="shared" ref="C18:C20" si="2">SUMIFS($C$22:$C$290,$B$22:$B$290,B18)</f>
        <v>0</v>
      </c>
      <c r="D18" s="9"/>
      <c r="F18" s="304"/>
      <c r="G18" s="47"/>
      <c r="H18" s="154"/>
      <c r="I18" s="154"/>
      <c r="J18" s="154"/>
      <c r="K18" s="80">
        <f>SUM(J32,J50,J68,J86,J104,J122,J140,J158,J176,J194)</f>
        <v>0</v>
      </c>
      <c r="L18" s="80">
        <f t="shared" si="1"/>
        <v>0</v>
      </c>
      <c r="M18" s="47"/>
      <c r="N18" s="47"/>
      <c r="O18" s="47"/>
      <c r="P18" s="64"/>
    </row>
    <row r="19" spans="2:16" x14ac:dyDescent="0.25">
      <c r="B19" s="129" t="s">
        <v>22</v>
      </c>
      <c r="C19" s="80">
        <f t="shared" si="2"/>
        <v>0</v>
      </c>
      <c r="D19" s="57"/>
      <c r="F19" s="305"/>
      <c r="G19" s="23"/>
      <c r="H19" s="155"/>
      <c r="I19" s="155"/>
      <c r="J19" s="155"/>
      <c r="K19" s="80">
        <f>SUM(J34,J52,J70,J88,J106,J124,J142,J160,J178,J196)</f>
        <v>0</v>
      </c>
      <c r="L19" s="156">
        <f t="shared" si="1"/>
        <v>0</v>
      </c>
      <c r="M19" s="17"/>
      <c r="N19" s="17"/>
      <c r="O19" s="17"/>
      <c r="P19" s="62"/>
    </row>
    <row r="20" spans="2:16" ht="15.75" thickBot="1" x14ac:dyDescent="0.3">
      <c r="B20" s="131" t="s">
        <v>26</v>
      </c>
      <c r="C20" s="81">
        <f t="shared" si="2"/>
        <v>0</v>
      </c>
      <c r="D20" s="11"/>
      <c r="F20" s="306"/>
      <c r="G20" s="22"/>
      <c r="H20" s="157"/>
      <c r="I20" s="157"/>
      <c r="J20" s="157"/>
      <c r="K20" s="81">
        <f>SUM(J38,J56,J74,J92,J110,J128,J146,J164,J182,J200)</f>
        <v>0</v>
      </c>
      <c r="L20" s="156">
        <f t="shared" si="1"/>
        <v>0</v>
      </c>
      <c r="M20" s="20"/>
      <c r="N20" s="20"/>
      <c r="O20" s="20"/>
      <c r="P20" s="65"/>
    </row>
    <row r="21" spans="2:16" ht="15.75" thickBot="1" x14ac:dyDescent="0.3">
      <c r="C21" s="12"/>
      <c r="D21" s="5"/>
      <c r="F21" s="334"/>
      <c r="G21" s="334"/>
      <c r="H21" s="335"/>
      <c r="I21" s="335"/>
      <c r="J21" s="336"/>
      <c r="K21" s="337"/>
      <c r="L21" s="337"/>
      <c r="M21" s="334"/>
      <c r="N21" s="334"/>
      <c r="O21" s="334"/>
      <c r="P21" s="334"/>
    </row>
    <row r="22" spans="2:16" x14ac:dyDescent="0.25">
      <c r="B22" s="250" t="str">
        <f>N_1!B22</f>
        <v>Kraftwerk 1</v>
      </c>
      <c r="C22" s="82">
        <f>SUM(C24,C28,C30,C32,C34,C38)</f>
        <v>0</v>
      </c>
      <c r="D22" s="6"/>
      <c r="F22" s="309"/>
      <c r="G22" s="316"/>
      <c r="H22" s="170"/>
      <c r="I22" s="170"/>
      <c r="J22" s="315">
        <f>SUM(J24:J38)</f>
        <v>0</v>
      </c>
      <c r="K22" s="317">
        <f>J22</f>
        <v>0</v>
      </c>
      <c r="L22" s="318">
        <f>K22-C22</f>
        <v>0</v>
      </c>
      <c r="M22" s="316"/>
      <c r="N22" s="316"/>
      <c r="O22" s="316"/>
      <c r="P22" s="314"/>
    </row>
    <row r="23" spans="2:16" x14ac:dyDescent="0.25">
      <c r="B23" s="7" t="s">
        <v>3</v>
      </c>
      <c r="C23" s="21">
        <f>N_1!C23</f>
        <v>0</v>
      </c>
      <c r="D23" s="101"/>
      <c r="F23" s="303"/>
      <c r="G23" s="17"/>
      <c r="H23" s="90"/>
      <c r="I23" s="90"/>
      <c r="J23" s="153"/>
      <c r="K23" s="158"/>
      <c r="L23" s="158"/>
      <c r="M23" s="17"/>
      <c r="N23" s="17"/>
      <c r="O23" s="17"/>
      <c r="P23" s="62"/>
    </row>
    <row r="24" spans="2:16" x14ac:dyDescent="0.25">
      <c r="B24" s="7" t="s">
        <v>244</v>
      </c>
      <c r="C24" s="128">
        <v>0</v>
      </c>
      <c r="D24" s="102"/>
      <c r="F24" s="303"/>
      <c r="G24" s="17"/>
      <c r="H24" s="90"/>
      <c r="I24" s="90"/>
      <c r="J24" s="156">
        <f>IF(C24-H24-I24&lt;C24,C24-H24-I24,C24)</f>
        <v>0</v>
      </c>
      <c r="K24" s="158"/>
      <c r="L24" s="158"/>
      <c r="M24" s="17"/>
      <c r="N24" s="17"/>
      <c r="O24" s="17"/>
      <c r="P24" s="62"/>
    </row>
    <row r="25" spans="2:16" x14ac:dyDescent="0.25">
      <c r="B25" s="7" t="s">
        <v>75</v>
      </c>
      <c r="C25" s="92">
        <v>0</v>
      </c>
      <c r="D25" s="102"/>
      <c r="F25" s="305"/>
      <c r="G25" s="23"/>
      <c r="H25" s="155"/>
      <c r="I25" s="155"/>
      <c r="J25" s="85"/>
      <c r="K25" s="159"/>
      <c r="L25" s="159"/>
      <c r="M25" s="23"/>
      <c r="N25" s="23"/>
      <c r="O25" s="23"/>
      <c r="P25" s="63"/>
    </row>
    <row r="26" spans="2:16" x14ac:dyDescent="0.25">
      <c r="B26" s="7" t="s">
        <v>76</v>
      </c>
      <c r="C26" s="92">
        <v>0</v>
      </c>
      <c r="D26" s="102"/>
      <c r="F26" s="305"/>
      <c r="G26" s="23"/>
      <c r="H26" s="155"/>
      <c r="I26" s="155"/>
      <c r="J26" s="85"/>
      <c r="K26" s="159"/>
      <c r="L26" s="159"/>
      <c r="M26" s="23"/>
      <c r="N26" s="23"/>
      <c r="O26" s="23"/>
      <c r="P26" s="63"/>
    </row>
    <row r="27" spans="2:16" x14ac:dyDescent="0.25">
      <c r="B27" s="7"/>
      <c r="C27" s="251"/>
      <c r="D27" s="252"/>
      <c r="F27" s="305"/>
      <c r="G27" s="23"/>
      <c r="H27" s="155"/>
      <c r="I27" s="155"/>
      <c r="J27" s="85"/>
      <c r="K27" s="159"/>
      <c r="L27" s="159"/>
      <c r="M27" s="23"/>
      <c r="N27" s="23"/>
      <c r="O27" s="23"/>
      <c r="P27" s="63"/>
    </row>
    <row r="28" spans="2:16" x14ac:dyDescent="0.25">
      <c r="B28" s="7" t="s">
        <v>245</v>
      </c>
      <c r="C28" s="80">
        <f>N_4!C7</f>
        <v>0</v>
      </c>
      <c r="D28" s="9"/>
      <c r="F28" s="305"/>
      <c r="G28" s="23"/>
      <c r="H28" s="155"/>
      <c r="I28" s="155"/>
      <c r="J28" s="85">
        <f>IF(C28-H28-I28&lt;C28,C28-H28-I28,C28)</f>
        <v>0</v>
      </c>
      <c r="K28" s="159"/>
      <c r="L28" s="159"/>
      <c r="M28" s="23"/>
      <c r="N28" s="23"/>
      <c r="O28" s="23"/>
      <c r="P28" s="63"/>
    </row>
    <row r="29" spans="2:16" x14ac:dyDescent="0.25">
      <c r="B29" s="7"/>
      <c r="C29" s="13"/>
      <c r="D29" s="9"/>
      <c r="E29" s="294"/>
      <c r="F29" s="307"/>
      <c r="G29" s="86"/>
      <c r="H29" s="153"/>
      <c r="I29" s="153"/>
      <c r="J29" s="153"/>
      <c r="K29" s="158"/>
      <c r="L29" s="158"/>
      <c r="M29" s="18"/>
      <c r="N29" s="18"/>
      <c r="O29" s="18"/>
      <c r="P29" s="62"/>
    </row>
    <row r="30" spans="2:16" x14ac:dyDescent="0.25">
      <c r="B30" s="7" t="s">
        <v>247</v>
      </c>
      <c r="C30" s="80">
        <f>N_3!B6+N_3!C6</f>
        <v>0</v>
      </c>
      <c r="D30" s="9"/>
      <c r="F30" s="305"/>
      <c r="G30" s="23"/>
      <c r="H30" s="155"/>
      <c r="I30" s="155"/>
      <c r="J30" s="85">
        <f>IF(C30-H30-I30&lt;C30,C30-H30-I30,C30)</f>
        <v>0</v>
      </c>
      <c r="K30" s="159"/>
      <c r="L30" s="159"/>
      <c r="M30" s="23"/>
      <c r="N30" s="23"/>
      <c r="O30" s="23"/>
      <c r="P30" s="63"/>
    </row>
    <row r="31" spans="2:16" x14ac:dyDescent="0.25">
      <c r="B31" s="7"/>
      <c r="C31" s="80"/>
      <c r="D31" s="9"/>
      <c r="F31" s="303"/>
      <c r="G31" s="17"/>
      <c r="H31" s="90"/>
      <c r="I31" s="90"/>
      <c r="J31" s="80"/>
      <c r="K31" s="160"/>
      <c r="L31" s="160"/>
      <c r="M31" s="17"/>
      <c r="N31" s="17"/>
      <c r="O31" s="17"/>
      <c r="P31" s="62"/>
    </row>
    <row r="32" spans="2:16" x14ac:dyDescent="0.25">
      <c r="B32" s="7" t="s">
        <v>181</v>
      </c>
      <c r="C32" s="92">
        <v>0</v>
      </c>
      <c r="D32" s="101"/>
      <c r="F32" s="303"/>
      <c r="G32" s="17"/>
      <c r="H32" s="90"/>
      <c r="I32" s="90"/>
      <c r="J32" s="80">
        <f>IF(C32-H32-I32&lt;C32,C32-H32-I32,C32)</f>
        <v>0</v>
      </c>
      <c r="K32" s="160"/>
      <c r="L32" s="160"/>
      <c r="M32" s="17"/>
      <c r="N32" s="17"/>
      <c r="O32" s="17"/>
      <c r="P32" s="62"/>
    </row>
    <row r="33" spans="2:16" x14ac:dyDescent="0.25">
      <c r="B33" s="7"/>
      <c r="C33" s="13"/>
      <c r="D33" s="9"/>
      <c r="F33" s="305"/>
      <c r="G33" s="19"/>
      <c r="H33" s="83"/>
      <c r="I33" s="83"/>
      <c r="J33" s="155"/>
      <c r="K33" s="159"/>
      <c r="L33" s="159"/>
      <c r="M33" s="19"/>
      <c r="N33" s="19"/>
      <c r="O33" s="19"/>
      <c r="P33" s="63"/>
    </row>
    <row r="34" spans="2:16" x14ac:dyDescent="0.25">
      <c r="B34" s="7" t="s">
        <v>22</v>
      </c>
      <c r="C34" s="128">
        <v>0</v>
      </c>
      <c r="D34" s="101"/>
      <c r="F34" s="305"/>
      <c r="G34" s="19"/>
      <c r="H34" s="83"/>
      <c r="I34" s="83"/>
      <c r="J34" s="85">
        <f>IF(C34-H34-I34&lt;C34,C34-H34-I34,C34)</f>
        <v>0</v>
      </c>
      <c r="K34" s="159"/>
      <c r="L34" s="159"/>
      <c r="M34" s="19"/>
      <c r="N34" s="19"/>
      <c r="O34" s="19"/>
      <c r="P34" s="63"/>
    </row>
    <row r="35" spans="2:16" x14ac:dyDescent="0.25">
      <c r="B35" s="7" t="s">
        <v>75</v>
      </c>
      <c r="C35" s="92">
        <v>0</v>
      </c>
      <c r="D35" s="101"/>
      <c r="F35" s="305"/>
      <c r="G35" s="19"/>
      <c r="H35" s="83"/>
      <c r="I35" s="83"/>
      <c r="J35" s="85"/>
      <c r="K35" s="159"/>
      <c r="L35" s="159"/>
      <c r="M35" s="19"/>
      <c r="N35" s="19"/>
      <c r="O35" s="19"/>
      <c r="P35" s="63"/>
    </row>
    <row r="36" spans="2:16" x14ac:dyDescent="0.25">
      <c r="B36" s="7" t="s">
        <v>76</v>
      </c>
      <c r="C36" s="92">
        <v>0</v>
      </c>
      <c r="D36" s="101"/>
      <c r="F36" s="305"/>
      <c r="G36" s="19"/>
      <c r="H36" s="83"/>
      <c r="I36" s="83"/>
      <c r="J36" s="85"/>
      <c r="K36" s="159"/>
      <c r="L36" s="159"/>
      <c r="M36" s="19"/>
      <c r="N36" s="19"/>
      <c r="O36" s="19"/>
      <c r="P36" s="63"/>
    </row>
    <row r="37" spans="2:16" x14ac:dyDescent="0.25">
      <c r="B37" s="7"/>
      <c r="C37" s="13"/>
      <c r="D37" s="9"/>
      <c r="F37" s="303"/>
      <c r="G37" s="19"/>
      <c r="H37" s="83"/>
      <c r="I37" s="83"/>
      <c r="J37" s="85"/>
      <c r="K37" s="159"/>
      <c r="L37" s="159"/>
      <c r="M37" s="19"/>
      <c r="N37" s="19"/>
      <c r="O37" s="19"/>
      <c r="P37" s="63"/>
    </row>
    <row r="38" spans="2:16" ht="15.75" thickBot="1" x14ac:dyDescent="0.3">
      <c r="B38" s="10" t="s">
        <v>26</v>
      </c>
      <c r="C38" s="174">
        <v>0</v>
      </c>
      <c r="D38" s="104"/>
      <c r="F38" s="306"/>
      <c r="G38" s="20"/>
      <c r="H38" s="161"/>
      <c r="I38" s="161"/>
      <c r="J38" s="145">
        <f>IF(C38-H38-I38&lt;C38,C38-H38-I38,C38)</f>
        <v>0</v>
      </c>
      <c r="K38" s="162"/>
      <c r="L38" s="162"/>
      <c r="M38" s="20"/>
      <c r="N38" s="20"/>
      <c r="O38" s="20"/>
      <c r="P38" s="65"/>
    </row>
    <row r="39" spans="2:16" ht="15.75" thickBot="1" x14ac:dyDescent="0.3">
      <c r="B39" s="48"/>
      <c r="C39" s="12"/>
      <c r="D39" s="5"/>
      <c r="H39" s="288"/>
      <c r="I39" s="288"/>
      <c r="J39" s="288"/>
      <c r="K39" s="338"/>
      <c r="L39" s="338"/>
    </row>
    <row r="40" spans="2:16" x14ac:dyDescent="0.25">
      <c r="B40" s="250" t="str">
        <f>N_1!B39</f>
        <v>Kraftwerk 2</v>
      </c>
      <c r="C40" s="82">
        <f>SUM(C42,C46,C48,C50,C52,C56)</f>
        <v>0</v>
      </c>
      <c r="D40" s="6"/>
      <c r="F40" s="309"/>
      <c r="G40" s="316"/>
      <c r="H40" s="170"/>
      <c r="I40" s="170"/>
      <c r="J40" s="315">
        <f>SUM(J42:J56)</f>
        <v>0</v>
      </c>
      <c r="K40" s="317">
        <f>J40</f>
        <v>0</v>
      </c>
      <c r="L40" s="318">
        <f>K40-C40</f>
        <v>0</v>
      </c>
      <c r="M40" s="316"/>
      <c r="N40" s="316"/>
      <c r="O40" s="316"/>
      <c r="P40" s="314"/>
    </row>
    <row r="41" spans="2:16" x14ac:dyDescent="0.25">
      <c r="B41" s="7" t="s">
        <v>3</v>
      </c>
      <c r="C41" s="21">
        <f>N_1!C40</f>
        <v>0</v>
      </c>
      <c r="D41" s="101"/>
      <c r="F41" s="303"/>
      <c r="G41" s="17"/>
      <c r="H41" s="90"/>
      <c r="I41" s="90"/>
      <c r="J41" s="153"/>
      <c r="K41" s="158"/>
      <c r="L41" s="158"/>
      <c r="M41" s="17"/>
      <c r="N41" s="17"/>
      <c r="O41" s="17"/>
      <c r="P41" s="62"/>
    </row>
    <row r="42" spans="2:16" x14ac:dyDescent="0.25">
      <c r="B42" s="7" t="s">
        <v>244</v>
      </c>
      <c r="C42" s="128">
        <v>0</v>
      </c>
      <c r="D42" s="102"/>
      <c r="F42" s="303"/>
      <c r="G42" s="17"/>
      <c r="H42" s="90"/>
      <c r="I42" s="90"/>
      <c r="J42" s="156">
        <f>IF(C42-H42-I42&lt;C42,C42-H42-I42,C42)</f>
        <v>0</v>
      </c>
      <c r="K42" s="158"/>
      <c r="L42" s="158"/>
      <c r="M42" s="17"/>
      <c r="N42" s="17"/>
      <c r="O42" s="17"/>
      <c r="P42" s="62"/>
    </row>
    <row r="43" spans="2:16" x14ac:dyDescent="0.25">
      <c r="B43" s="7" t="s">
        <v>75</v>
      </c>
      <c r="C43" s="92">
        <v>0</v>
      </c>
      <c r="D43" s="102"/>
      <c r="F43" s="305"/>
      <c r="G43" s="23"/>
      <c r="H43" s="155"/>
      <c r="I43" s="155"/>
      <c r="J43" s="85"/>
      <c r="K43" s="159"/>
      <c r="L43" s="159"/>
      <c r="M43" s="23"/>
      <c r="N43" s="23"/>
      <c r="O43" s="23"/>
      <c r="P43" s="63"/>
    </row>
    <row r="44" spans="2:16" x14ac:dyDescent="0.25">
      <c r="B44" s="7" t="s">
        <v>76</v>
      </c>
      <c r="C44" s="92">
        <v>0</v>
      </c>
      <c r="D44" s="102"/>
      <c r="F44" s="305"/>
      <c r="G44" s="23"/>
      <c r="H44" s="155"/>
      <c r="I44" s="155"/>
      <c r="J44" s="85"/>
      <c r="K44" s="159"/>
      <c r="L44" s="159"/>
      <c r="M44" s="23"/>
      <c r="N44" s="23"/>
      <c r="O44" s="23"/>
      <c r="P44" s="63"/>
    </row>
    <row r="45" spans="2:16" x14ac:dyDescent="0.25">
      <c r="B45" s="7"/>
      <c r="C45" s="251"/>
      <c r="D45" s="252"/>
      <c r="F45" s="305"/>
      <c r="G45" s="23"/>
      <c r="H45" s="155"/>
      <c r="I45" s="155"/>
      <c r="J45" s="85"/>
      <c r="K45" s="159"/>
      <c r="L45" s="159"/>
      <c r="M45" s="23"/>
      <c r="N45" s="23"/>
      <c r="O45" s="23"/>
      <c r="P45" s="63"/>
    </row>
    <row r="46" spans="2:16" x14ac:dyDescent="0.25">
      <c r="B46" s="7" t="s">
        <v>245</v>
      </c>
      <c r="C46" s="80">
        <f>N_4!C111</f>
        <v>0</v>
      </c>
      <c r="D46" s="9"/>
      <c r="F46" s="303"/>
      <c r="G46" s="17"/>
      <c r="H46" s="90"/>
      <c r="I46" s="90"/>
      <c r="J46" s="80">
        <f>IF(C46-H46-I46&lt;C46,C46-H46-I46,C46)</f>
        <v>0</v>
      </c>
      <c r="K46" s="160"/>
      <c r="L46" s="160"/>
      <c r="M46" s="17"/>
      <c r="N46" s="17"/>
      <c r="O46" s="17"/>
      <c r="P46" s="62"/>
    </row>
    <row r="47" spans="2:16" x14ac:dyDescent="0.25">
      <c r="B47" s="7"/>
      <c r="C47" s="13"/>
      <c r="D47" s="9"/>
      <c r="E47" s="294"/>
      <c r="F47" s="307"/>
      <c r="G47" s="163"/>
      <c r="H47" s="90"/>
      <c r="I47" s="90"/>
      <c r="J47" s="90"/>
      <c r="K47" s="160"/>
      <c r="L47" s="160"/>
      <c r="M47" s="17"/>
      <c r="N47" s="17"/>
      <c r="O47" s="17"/>
      <c r="P47" s="62"/>
    </row>
    <row r="48" spans="2:16" x14ac:dyDescent="0.25">
      <c r="B48" s="7" t="s">
        <v>247</v>
      </c>
      <c r="C48" s="80">
        <f>N_3!B50+N_3!C50</f>
        <v>0</v>
      </c>
      <c r="D48" s="9"/>
      <c r="F48" s="303"/>
      <c r="G48" s="17"/>
      <c r="H48" s="90"/>
      <c r="I48" s="90"/>
      <c r="J48" s="80">
        <f>IF(C48-H48-I48&lt;C48,C48-H48-I48,C48)</f>
        <v>0</v>
      </c>
      <c r="K48" s="160"/>
      <c r="L48" s="160"/>
      <c r="M48" s="17"/>
      <c r="N48" s="17"/>
      <c r="O48" s="17"/>
      <c r="P48" s="62"/>
    </row>
    <row r="49" spans="2:16" x14ac:dyDescent="0.25">
      <c r="B49" s="7"/>
      <c r="C49" s="80"/>
      <c r="D49" s="9"/>
      <c r="F49" s="303"/>
      <c r="G49" s="17"/>
      <c r="H49" s="90"/>
      <c r="I49" s="90"/>
      <c r="J49" s="80"/>
      <c r="K49" s="160"/>
      <c r="L49" s="160"/>
      <c r="M49" s="17"/>
      <c r="N49" s="17"/>
      <c r="O49" s="17"/>
      <c r="P49" s="62"/>
    </row>
    <row r="50" spans="2:16" x14ac:dyDescent="0.25">
      <c r="B50" s="7" t="s">
        <v>181</v>
      </c>
      <c r="C50" s="92">
        <v>0</v>
      </c>
      <c r="D50" s="101"/>
      <c r="F50" s="303"/>
      <c r="G50" s="17"/>
      <c r="H50" s="90"/>
      <c r="I50" s="90"/>
      <c r="J50" s="80">
        <f>IF(C50-H50-I50&lt;C50,C50-H50-I50,C50)</f>
        <v>0</v>
      </c>
      <c r="K50" s="160"/>
      <c r="L50" s="160"/>
      <c r="M50" s="17"/>
      <c r="N50" s="17"/>
      <c r="O50" s="17"/>
      <c r="P50" s="62"/>
    </row>
    <row r="51" spans="2:16" x14ac:dyDescent="0.25">
      <c r="B51" s="7"/>
      <c r="C51" s="13"/>
      <c r="D51" s="9"/>
      <c r="F51" s="303"/>
      <c r="G51" s="17"/>
      <c r="H51" s="90"/>
      <c r="I51" s="90"/>
      <c r="J51" s="90"/>
      <c r="K51" s="160"/>
      <c r="L51" s="160"/>
      <c r="M51" s="17"/>
      <c r="N51" s="17"/>
      <c r="O51" s="17"/>
      <c r="P51" s="62"/>
    </row>
    <row r="52" spans="2:16" x14ac:dyDescent="0.25">
      <c r="B52" s="7" t="s">
        <v>22</v>
      </c>
      <c r="C52" s="128">
        <v>0</v>
      </c>
      <c r="D52" s="101"/>
      <c r="F52" s="303"/>
      <c r="G52" s="17"/>
      <c r="H52" s="90"/>
      <c r="I52" s="90"/>
      <c r="J52" s="80">
        <f>IF(C52-H52-I52&lt;C52,C52-H52-I52,C52)</f>
        <v>0</v>
      </c>
      <c r="K52" s="160"/>
      <c r="L52" s="160"/>
      <c r="M52" s="17"/>
      <c r="N52" s="17"/>
      <c r="O52" s="17"/>
      <c r="P52" s="62"/>
    </row>
    <row r="53" spans="2:16" x14ac:dyDescent="0.25">
      <c r="B53" s="7" t="s">
        <v>75</v>
      </c>
      <c r="C53" s="92">
        <v>0</v>
      </c>
      <c r="D53" s="101"/>
      <c r="F53" s="303"/>
      <c r="G53" s="19"/>
      <c r="H53" s="83"/>
      <c r="I53" s="83"/>
      <c r="J53" s="85"/>
      <c r="K53" s="159"/>
      <c r="L53" s="159"/>
      <c r="M53" s="19"/>
      <c r="N53" s="19"/>
      <c r="O53" s="19"/>
      <c r="P53" s="63"/>
    </row>
    <row r="54" spans="2:16" x14ac:dyDescent="0.25">
      <c r="B54" s="7" t="s">
        <v>76</v>
      </c>
      <c r="C54" s="92">
        <v>0</v>
      </c>
      <c r="D54" s="101"/>
      <c r="F54" s="303"/>
      <c r="G54" s="19"/>
      <c r="H54" s="83"/>
      <c r="I54" s="83"/>
      <c r="J54" s="85"/>
      <c r="K54" s="159"/>
      <c r="L54" s="159"/>
      <c r="M54" s="19"/>
      <c r="N54" s="19"/>
      <c r="O54" s="19"/>
      <c r="P54" s="63"/>
    </row>
    <row r="55" spans="2:16" x14ac:dyDescent="0.25">
      <c r="B55" s="7"/>
      <c r="C55" s="13"/>
      <c r="D55" s="9"/>
      <c r="F55" s="303"/>
      <c r="G55" s="19"/>
      <c r="H55" s="83"/>
      <c r="I55" s="83"/>
      <c r="J55" s="85"/>
      <c r="K55" s="159"/>
      <c r="L55" s="159"/>
      <c r="M55" s="19"/>
      <c r="N55" s="19"/>
      <c r="O55" s="19"/>
      <c r="P55" s="63"/>
    </row>
    <row r="56" spans="2:16" ht="15.75" thickBot="1" x14ac:dyDescent="0.3">
      <c r="B56" s="10" t="s">
        <v>26</v>
      </c>
      <c r="C56" s="174">
        <v>0</v>
      </c>
      <c r="D56" s="104"/>
      <c r="F56" s="306"/>
      <c r="G56" s="20"/>
      <c r="H56" s="161"/>
      <c r="I56" s="161"/>
      <c r="J56" s="145">
        <f>IF(C56-H56-I56&lt;C56,C56-H56-I56,C56)</f>
        <v>0</v>
      </c>
      <c r="K56" s="162"/>
      <c r="L56" s="162"/>
      <c r="M56" s="20"/>
      <c r="N56" s="20"/>
      <c r="O56" s="20"/>
      <c r="P56" s="65"/>
    </row>
    <row r="57" spans="2:16" ht="15.75" thickBot="1" x14ac:dyDescent="0.3">
      <c r="D57" s="1"/>
      <c r="H57" s="288"/>
      <c r="I57" s="288"/>
      <c r="J57" s="288"/>
      <c r="K57" s="288"/>
      <c r="L57" s="288"/>
    </row>
    <row r="58" spans="2:16" x14ac:dyDescent="0.25">
      <c r="B58" s="250" t="str">
        <f>N_1!B56</f>
        <v>Kraftwerk 3</v>
      </c>
      <c r="C58" s="82">
        <f>SUM(C60,C64,C66,C68,C70,C74)</f>
        <v>0</v>
      </c>
      <c r="D58" s="6"/>
      <c r="F58" s="309"/>
      <c r="G58" s="316"/>
      <c r="H58" s="170"/>
      <c r="I58" s="170"/>
      <c r="J58" s="315">
        <f>SUM(J60:J74)</f>
        <v>0</v>
      </c>
      <c r="K58" s="317">
        <f>J58</f>
        <v>0</v>
      </c>
      <c r="L58" s="318">
        <f>K58-C58</f>
        <v>0</v>
      </c>
      <c r="M58" s="316"/>
      <c r="N58" s="316"/>
      <c r="O58" s="316"/>
      <c r="P58" s="314"/>
    </row>
    <row r="59" spans="2:16" x14ac:dyDescent="0.25">
      <c r="B59" s="7" t="s">
        <v>3</v>
      </c>
      <c r="C59" s="21">
        <f>N_1!C57</f>
        <v>0</v>
      </c>
      <c r="D59" s="101"/>
      <c r="F59" s="303"/>
      <c r="G59" s="17"/>
      <c r="H59" s="90"/>
      <c r="I59" s="90"/>
      <c r="J59" s="153"/>
      <c r="K59" s="158"/>
      <c r="L59" s="158"/>
      <c r="M59" s="17"/>
      <c r="N59" s="17"/>
      <c r="O59" s="17"/>
      <c r="P59" s="62"/>
    </row>
    <row r="60" spans="2:16" x14ac:dyDescent="0.25">
      <c r="B60" s="7" t="s">
        <v>244</v>
      </c>
      <c r="C60" s="128">
        <v>0</v>
      </c>
      <c r="D60" s="102"/>
      <c r="F60" s="303"/>
      <c r="G60" s="17"/>
      <c r="H60" s="90"/>
      <c r="I60" s="90"/>
      <c r="J60" s="156">
        <f>IF(C60-H60-I60&lt;C60,C60-H60-I60,C60)</f>
        <v>0</v>
      </c>
      <c r="K60" s="158"/>
      <c r="L60" s="158"/>
      <c r="M60" s="17"/>
      <c r="N60" s="17"/>
      <c r="O60" s="17"/>
      <c r="P60" s="62"/>
    </row>
    <row r="61" spans="2:16" x14ac:dyDescent="0.25">
      <c r="B61" s="7" t="s">
        <v>75</v>
      </c>
      <c r="C61" s="92">
        <v>0</v>
      </c>
      <c r="D61" s="102"/>
      <c r="F61" s="305"/>
      <c r="G61" s="23"/>
      <c r="H61" s="155"/>
      <c r="I61" s="155"/>
      <c r="J61" s="85"/>
      <c r="K61" s="159"/>
      <c r="L61" s="159"/>
      <c r="M61" s="23"/>
      <c r="N61" s="23"/>
      <c r="O61" s="23"/>
      <c r="P61" s="63"/>
    </row>
    <row r="62" spans="2:16" x14ac:dyDescent="0.25">
      <c r="B62" s="7" t="s">
        <v>76</v>
      </c>
      <c r="C62" s="92">
        <v>0</v>
      </c>
      <c r="D62" s="102"/>
      <c r="F62" s="305"/>
      <c r="G62" s="23"/>
      <c r="H62" s="155"/>
      <c r="I62" s="155"/>
      <c r="J62" s="85"/>
      <c r="K62" s="159"/>
      <c r="L62" s="159"/>
      <c r="M62" s="23"/>
      <c r="N62" s="23"/>
      <c r="O62" s="23"/>
      <c r="P62" s="63"/>
    </row>
    <row r="63" spans="2:16" x14ac:dyDescent="0.25">
      <c r="B63" s="7"/>
      <c r="C63" s="251"/>
      <c r="D63" s="252"/>
      <c r="F63" s="303"/>
      <c r="G63" s="17"/>
      <c r="H63" s="90"/>
      <c r="I63" s="90"/>
      <c r="J63" s="80"/>
      <c r="K63" s="160"/>
      <c r="L63" s="160"/>
      <c r="M63" s="17"/>
      <c r="N63" s="17"/>
      <c r="O63" s="17"/>
      <c r="P63" s="62"/>
    </row>
    <row r="64" spans="2:16" x14ac:dyDescent="0.25">
      <c r="B64" s="7" t="s">
        <v>245</v>
      </c>
      <c r="C64" s="80">
        <f>N_4!C215</f>
        <v>0</v>
      </c>
      <c r="D64" s="9"/>
      <c r="F64" s="303"/>
      <c r="G64" s="17"/>
      <c r="H64" s="90"/>
      <c r="I64" s="90"/>
      <c r="J64" s="80">
        <f>IF(C64-H64-I64&lt;C64,C64-H64-I64,C64)</f>
        <v>0</v>
      </c>
      <c r="K64" s="160"/>
      <c r="L64" s="160"/>
      <c r="M64" s="17"/>
      <c r="N64" s="17"/>
      <c r="O64" s="17"/>
      <c r="P64" s="62"/>
    </row>
    <row r="65" spans="2:16" x14ac:dyDescent="0.25">
      <c r="B65" s="7"/>
      <c r="C65" s="13"/>
      <c r="D65" s="9"/>
      <c r="E65" s="294"/>
      <c r="F65" s="307"/>
      <c r="G65" s="163"/>
      <c r="H65" s="90"/>
      <c r="I65" s="90"/>
      <c r="J65" s="90"/>
      <c r="K65" s="160"/>
      <c r="L65" s="160"/>
      <c r="M65" s="17"/>
      <c r="N65" s="17"/>
      <c r="O65" s="17"/>
      <c r="P65" s="62"/>
    </row>
    <row r="66" spans="2:16" x14ac:dyDescent="0.25">
      <c r="B66" s="7" t="s">
        <v>247</v>
      </c>
      <c r="C66" s="80">
        <f>N_3!B94+N_3!C94</f>
        <v>0</v>
      </c>
      <c r="D66" s="9"/>
      <c r="F66" s="303"/>
      <c r="G66" s="17"/>
      <c r="H66" s="90"/>
      <c r="I66" s="90"/>
      <c r="J66" s="80">
        <f>IF(C66-H66-I66&lt;C66,C66-H66-I66,C66)</f>
        <v>0</v>
      </c>
      <c r="K66" s="160"/>
      <c r="L66" s="160"/>
      <c r="M66" s="17"/>
      <c r="N66" s="17"/>
      <c r="O66" s="17"/>
      <c r="P66" s="62"/>
    </row>
    <row r="67" spans="2:16" x14ac:dyDescent="0.25">
      <c r="B67" s="7"/>
      <c r="C67" s="80"/>
      <c r="D67" s="9"/>
      <c r="F67" s="303"/>
      <c r="G67" s="17"/>
      <c r="H67" s="90"/>
      <c r="I67" s="90"/>
      <c r="J67" s="80"/>
      <c r="K67" s="160"/>
      <c r="L67" s="160"/>
      <c r="M67" s="17"/>
      <c r="N67" s="17"/>
      <c r="O67" s="17"/>
      <c r="P67" s="62"/>
    </row>
    <row r="68" spans="2:16" x14ac:dyDescent="0.25">
      <c r="B68" s="7" t="s">
        <v>181</v>
      </c>
      <c r="C68" s="92">
        <v>0</v>
      </c>
      <c r="D68" s="101"/>
      <c r="F68" s="303"/>
      <c r="G68" s="17"/>
      <c r="H68" s="90"/>
      <c r="I68" s="90"/>
      <c r="J68" s="80">
        <f>IF(C68-H68-I68&lt;C68,C68-H68-I68,C68)</f>
        <v>0</v>
      </c>
      <c r="K68" s="160"/>
      <c r="L68" s="160"/>
      <c r="M68" s="17"/>
      <c r="N68" s="17"/>
      <c r="O68" s="17"/>
      <c r="P68" s="62"/>
    </row>
    <row r="69" spans="2:16" x14ac:dyDescent="0.25">
      <c r="B69" s="7"/>
      <c r="C69" s="13"/>
      <c r="D69" s="9"/>
      <c r="F69" s="303"/>
      <c r="G69" s="17"/>
      <c r="H69" s="90"/>
      <c r="I69" s="90"/>
      <c r="J69" s="90"/>
      <c r="K69" s="160"/>
      <c r="L69" s="160"/>
      <c r="M69" s="17"/>
      <c r="N69" s="17"/>
      <c r="O69" s="17"/>
      <c r="P69" s="62"/>
    </row>
    <row r="70" spans="2:16" x14ac:dyDescent="0.25">
      <c r="B70" s="7" t="s">
        <v>22</v>
      </c>
      <c r="C70" s="128">
        <v>0</v>
      </c>
      <c r="D70" s="101"/>
      <c r="F70" s="303"/>
      <c r="G70" s="17"/>
      <c r="H70" s="90"/>
      <c r="I70" s="90"/>
      <c r="J70" s="80">
        <f>IF(C70-H70-I70&lt;C70,C70-H70-I70,C70)</f>
        <v>0</v>
      </c>
      <c r="K70" s="160"/>
      <c r="L70" s="160"/>
      <c r="M70" s="17"/>
      <c r="N70" s="17"/>
      <c r="O70" s="17"/>
      <c r="P70" s="62"/>
    </row>
    <row r="71" spans="2:16" x14ac:dyDescent="0.25">
      <c r="B71" s="7" t="s">
        <v>75</v>
      </c>
      <c r="C71" s="92">
        <v>0</v>
      </c>
      <c r="D71" s="101"/>
      <c r="F71" s="303"/>
      <c r="G71" s="19"/>
      <c r="H71" s="83"/>
      <c r="I71" s="83"/>
      <c r="J71" s="85"/>
      <c r="K71" s="159"/>
      <c r="L71" s="159"/>
      <c r="M71" s="19"/>
      <c r="N71" s="19"/>
      <c r="O71" s="19"/>
      <c r="P71" s="63"/>
    </row>
    <row r="72" spans="2:16" x14ac:dyDescent="0.25">
      <c r="B72" s="7" t="s">
        <v>76</v>
      </c>
      <c r="C72" s="92">
        <v>0</v>
      </c>
      <c r="D72" s="101"/>
      <c r="F72" s="303"/>
      <c r="G72" s="19"/>
      <c r="H72" s="83"/>
      <c r="I72" s="83"/>
      <c r="J72" s="85"/>
      <c r="K72" s="159"/>
      <c r="L72" s="159"/>
      <c r="M72" s="19"/>
      <c r="N72" s="19"/>
      <c r="O72" s="19"/>
      <c r="P72" s="63"/>
    </row>
    <row r="73" spans="2:16" x14ac:dyDescent="0.25">
      <c r="B73" s="7"/>
      <c r="C73" s="13"/>
      <c r="D73" s="9"/>
      <c r="F73" s="303"/>
      <c r="G73" s="19"/>
      <c r="H73" s="83"/>
      <c r="I73" s="83"/>
      <c r="J73" s="85"/>
      <c r="K73" s="159"/>
      <c r="L73" s="159"/>
      <c r="M73" s="19"/>
      <c r="N73" s="19"/>
      <c r="O73" s="19"/>
      <c r="P73" s="63"/>
    </row>
    <row r="74" spans="2:16" ht="15.75" thickBot="1" x14ac:dyDescent="0.3">
      <c r="B74" s="10" t="s">
        <v>26</v>
      </c>
      <c r="C74" s="174">
        <v>0</v>
      </c>
      <c r="D74" s="104"/>
      <c r="F74" s="306"/>
      <c r="G74" s="20"/>
      <c r="H74" s="161"/>
      <c r="I74" s="161"/>
      <c r="J74" s="145">
        <f>IF(C74-H74-I74&lt;C74,C74-H74-I74,C74)</f>
        <v>0</v>
      </c>
      <c r="K74" s="162"/>
      <c r="L74" s="162"/>
      <c r="M74" s="20"/>
      <c r="N74" s="20"/>
      <c r="O74" s="20"/>
      <c r="P74" s="65"/>
    </row>
    <row r="75" spans="2:16" ht="15.75" thickBot="1" x14ac:dyDescent="0.3">
      <c r="B75" s="48"/>
      <c r="D75" s="1"/>
      <c r="H75" s="288"/>
      <c r="I75" s="288"/>
      <c r="J75" s="288"/>
      <c r="K75" s="338"/>
      <c r="L75" s="338"/>
    </row>
    <row r="76" spans="2:16" x14ac:dyDescent="0.25">
      <c r="B76" s="250" t="str">
        <f>N_1!B73</f>
        <v>Kraftwerk 4</v>
      </c>
      <c r="C76" s="82">
        <f>SUM(C78,C82,C84,C86,C88,C92)</f>
        <v>0</v>
      </c>
      <c r="D76" s="6"/>
      <c r="F76" s="309"/>
      <c r="G76" s="316"/>
      <c r="H76" s="170"/>
      <c r="I76" s="170"/>
      <c r="J76" s="315">
        <f>SUM(J78:J92)</f>
        <v>0</v>
      </c>
      <c r="K76" s="317">
        <f>J76</f>
        <v>0</v>
      </c>
      <c r="L76" s="318">
        <f>K76-C76</f>
        <v>0</v>
      </c>
      <c r="M76" s="316"/>
      <c r="N76" s="316"/>
      <c r="O76" s="316"/>
      <c r="P76" s="314"/>
    </row>
    <row r="77" spans="2:16" x14ac:dyDescent="0.25">
      <c r="B77" s="7" t="s">
        <v>3</v>
      </c>
      <c r="C77" s="21">
        <f>N_1!C74</f>
        <v>0</v>
      </c>
      <c r="D77" s="101"/>
      <c r="F77" s="303"/>
      <c r="G77" s="17"/>
      <c r="H77" s="90"/>
      <c r="I77" s="90"/>
      <c r="J77" s="153"/>
      <c r="K77" s="158"/>
      <c r="L77" s="158"/>
      <c r="M77" s="17"/>
      <c r="N77" s="17"/>
      <c r="O77" s="17"/>
      <c r="P77" s="62"/>
    </row>
    <row r="78" spans="2:16" x14ac:dyDescent="0.25">
      <c r="B78" s="7" t="s">
        <v>244</v>
      </c>
      <c r="C78" s="128">
        <v>0</v>
      </c>
      <c r="D78" s="102"/>
      <c r="F78" s="303"/>
      <c r="G78" s="17"/>
      <c r="H78" s="90"/>
      <c r="I78" s="90"/>
      <c r="J78" s="156">
        <f>IF(C78-H78-I78&lt;C78,C78-H78-I78,C78)</f>
        <v>0</v>
      </c>
      <c r="K78" s="158"/>
      <c r="L78" s="158"/>
      <c r="M78" s="17"/>
      <c r="N78" s="17"/>
      <c r="O78" s="17"/>
      <c r="P78" s="62"/>
    </row>
    <row r="79" spans="2:16" x14ac:dyDescent="0.25">
      <c r="B79" s="7" t="s">
        <v>75</v>
      </c>
      <c r="C79" s="92">
        <v>0</v>
      </c>
      <c r="D79" s="102"/>
      <c r="F79" s="305"/>
      <c r="G79" s="23"/>
      <c r="H79" s="155"/>
      <c r="I79" s="155"/>
      <c r="J79" s="85"/>
      <c r="K79" s="159"/>
      <c r="L79" s="159"/>
      <c r="M79" s="23"/>
      <c r="N79" s="23"/>
      <c r="O79" s="23"/>
      <c r="P79" s="63"/>
    </row>
    <row r="80" spans="2:16" x14ac:dyDescent="0.25">
      <c r="B80" s="7" t="s">
        <v>76</v>
      </c>
      <c r="C80" s="92">
        <v>0</v>
      </c>
      <c r="D80" s="102"/>
      <c r="F80" s="305"/>
      <c r="G80" s="23"/>
      <c r="H80" s="155"/>
      <c r="I80" s="155"/>
      <c r="J80" s="85"/>
      <c r="K80" s="159"/>
      <c r="L80" s="159"/>
      <c r="M80" s="23"/>
      <c r="N80" s="23"/>
      <c r="O80" s="23"/>
      <c r="P80" s="63"/>
    </row>
    <row r="81" spans="2:16" x14ac:dyDescent="0.25">
      <c r="B81" s="7"/>
      <c r="C81" s="251"/>
      <c r="D81" s="252"/>
      <c r="F81" s="305"/>
      <c r="G81" s="23"/>
      <c r="H81" s="155"/>
      <c r="I81" s="155"/>
      <c r="J81" s="85"/>
      <c r="K81" s="159"/>
      <c r="L81" s="159"/>
      <c r="M81" s="23"/>
      <c r="N81" s="23"/>
      <c r="O81" s="23"/>
      <c r="P81" s="63"/>
    </row>
    <row r="82" spans="2:16" x14ac:dyDescent="0.25">
      <c r="B82" s="7" t="s">
        <v>245</v>
      </c>
      <c r="C82" s="80">
        <f>N_4!C319</f>
        <v>0</v>
      </c>
      <c r="D82" s="9"/>
      <c r="E82" s="458"/>
      <c r="F82" s="303"/>
      <c r="G82" s="17"/>
      <c r="H82" s="90"/>
      <c r="I82" s="90"/>
      <c r="J82" s="80">
        <f>IF(C82-H82-I82&lt;C82,C82-H82-I82,C82)</f>
        <v>0</v>
      </c>
      <c r="K82" s="160"/>
      <c r="L82" s="160"/>
      <c r="M82" s="17"/>
      <c r="N82" s="17"/>
      <c r="O82" s="17"/>
      <c r="P82" s="62"/>
    </row>
    <row r="83" spans="2:16" x14ac:dyDescent="0.25">
      <c r="B83" s="7"/>
      <c r="C83" s="13"/>
      <c r="D83" s="9"/>
      <c r="E83" s="294"/>
      <c r="F83" s="307"/>
      <c r="G83" s="163"/>
      <c r="H83" s="90"/>
      <c r="I83" s="90"/>
      <c r="J83" s="90"/>
      <c r="K83" s="160"/>
      <c r="L83" s="160"/>
      <c r="M83" s="17"/>
      <c r="N83" s="17"/>
      <c r="O83" s="17"/>
      <c r="P83" s="62"/>
    </row>
    <row r="84" spans="2:16" x14ac:dyDescent="0.25">
      <c r="B84" s="7" t="s">
        <v>247</v>
      </c>
      <c r="C84" s="80">
        <f>N_3!B138+N_3!C138</f>
        <v>0</v>
      </c>
      <c r="D84" s="9"/>
      <c r="F84" s="303"/>
      <c r="G84" s="17"/>
      <c r="H84" s="90"/>
      <c r="I84" s="90"/>
      <c r="J84" s="80">
        <f>IF(C84-H84-I84&lt;C84,C84-H84-I84,C84)</f>
        <v>0</v>
      </c>
      <c r="K84" s="160"/>
      <c r="L84" s="160"/>
      <c r="M84" s="17"/>
      <c r="N84" s="17"/>
      <c r="O84" s="17"/>
      <c r="P84" s="62"/>
    </row>
    <row r="85" spans="2:16" x14ac:dyDescent="0.25">
      <c r="B85" s="7"/>
      <c r="C85" s="80"/>
      <c r="D85" s="9"/>
      <c r="F85" s="303"/>
      <c r="G85" s="17"/>
      <c r="H85" s="90"/>
      <c r="I85" s="90"/>
      <c r="J85" s="80"/>
      <c r="K85" s="160"/>
      <c r="L85" s="160"/>
      <c r="M85" s="17"/>
      <c r="N85" s="17"/>
      <c r="O85" s="17"/>
      <c r="P85" s="62"/>
    </row>
    <row r="86" spans="2:16" x14ac:dyDescent="0.25">
      <c r="B86" s="7" t="s">
        <v>181</v>
      </c>
      <c r="C86" s="92">
        <v>0</v>
      </c>
      <c r="D86" s="101"/>
      <c r="F86" s="303"/>
      <c r="G86" s="17"/>
      <c r="H86" s="90"/>
      <c r="I86" s="90"/>
      <c r="J86" s="80">
        <f>IF(C86-H86-I86&lt;C86,C86-H86-I86,C86)</f>
        <v>0</v>
      </c>
      <c r="K86" s="160"/>
      <c r="L86" s="160"/>
      <c r="M86" s="17"/>
      <c r="N86" s="17"/>
      <c r="O86" s="17"/>
      <c r="P86" s="62"/>
    </row>
    <row r="87" spans="2:16" x14ac:dyDescent="0.25">
      <c r="B87" s="7"/>
      <c r="C87" s="13"/>
      <c r="D87" s="9"/>
      <c r="F87" s="303"/>
      <c r="G87" s="17"/>
      <c r="H87" s="90"/>
      <c r="I87" s="90"/>
      <c r="J87" s="90"/>
      <c r="K87" s="160"/>
      <c r="L87" s="160"/>
      <c r="M87" s="17"/>
      <c r="N87" s="17"/>
      <c r="O87" s="17"/>
      <c r="P87" s="62"/>
    </row>
    <row r="88" spans="2:16" x14ac:dyDescent="0.25">
      <c r="B88" s="7" t="s">
        <v>22</v>
      </c>
      <c r="C88" s="128">
        <v>0</v>
      </c>
      <c r="D88" s="101"/>
      <c r="F88" s="303"/>
      <c r="G88" s="19"/>
      <c r="H88" s="83"/>
      <c r="I88" s="83"/>
      <c r="J88" s="85">
        <f>IF(C88-H88-I88&lt;C88,C88-H88-I88,C88)</f>
        <v>0</v>
      </c>
      <c r="K88" s="159"/>
      <c r="L88" s="159"/>
      <c r="M88" s="19"/>
      <c r="N88" s="19"/>
      <c r="O88" s="19"/>
      <c r="P88" s="63"/>
    </row>
    <row r="89" spans="2:16" x14ac:dyDescent="0.25">
      <c r="B89" s="7" t="s">
        <v>75</v>
      </c>
      <c r="C89" s="92">
        <v>0</v>
      </c>
      <c r="D89" s="101"/>
      <c r="F89" s="303"/>
      <c r="G89" s="19"/>
      <c r="H89" s="83"/>
      <c r="I89" s="83"/>
      <c r="J89" s="85"/>
      <c r="K89" s="159"/>
      <c r="L89" s="159"/>
      <c r="M89" s="19"/>
      <c r="N89" s="19"/>
      <c r="O89" s="19"/>
      <c r="P89" s="63"/>
    </row>
    <row r="90" spans="2:16" x14ac:dyDescent="0.25">
      <c r="B90" s="7" t="s">
        <v>76</v>
      </c>
      <c r="C90" s="92">
        <v>0</v>
      </c>
      <c r="D90" s="101"/>
      <c r="F90" s="303"/>
      <c r="G90" s="19"/>
      <c r="H90" s="83"/>
      <c r="I90" s="83"/>
      <c r="J90" s="85"/>
      <c r="K90" s="159"/>
      <c r="L90" s="159"/>
      <c r="M90" s="19"/>
      <c r="N90" s="19"/>
      <c r="O90" s="19"/>
      <c r="P90" s="63"/>
    </row>
    <row r="91" spans="2:16" x14ac:dyDescent="0.25">
      <c r="B91" s="7"/>
      <c r="C91" s="13"/>
      <c r="D91" s="9"/>
      <c r="F91" s="303"/>
      <c r="G91" s="19"/>
      <c r="H91" s="83"/>
      <c r="I91" s="83"/>
      <c r="J91" s="85"/>
      <c r="K91" s="159"/>
      <c r="L91" s="159"/>
      <c r="M91" s="19"/>
      <c r="N91" s="19"/>
      <c r="O91" s="19"/>
      <c r="P91" s="63"/>
    </row>
    <row r="92" spans="2:16" ht="15.75" thickBot="1" x14ac:dyDescent="0.3">
      <c r="B92" s="10" t="s">
        <v>26</v>
      </c>
      <c r="C92" s="174">
        <v>0</v>
      </c>
      <c r="D92" s="104"/>
      <c r="F92" s="306"/>
      <c r="G92" s="20"/>
      <c r="H92" s="161"/>
      <c r="I92" s="161"/>
      <c r="J92" s="145">
        <f>IF(C92-H92-I92&lt;C92,C92-H92-I92,C92)</f>
        <v>0</v>
      </c>
      <c r="K92" s="162"/>
      <c r="L92" s="162"/>
      <c r="M92" s="20"/>
      <c r="N92" s="20"/>
      <c r="O92" s="20"/>
      <c r="P92" s="65"/>
    </row>
    <row r="93" spans="2:16" ht="15.75" thickBot="1" x14ac:dyDescent="0.3">
      <c r="B93" s="431"/>
      <c r="C93" s="432"/>
      <c r="D93" s="433"/>
      <c r="F93" s="270"/>
      <c r="G93" s="270"/>
      <c r="H93" s="339"/>
      <c r="I93" s="339"/>
      <c r="J93" s="339"/>
      <c r="K93" s="340"/>
      <c r="L93" s="340"/>
      <c r="M93" s="270"/>
      <c r="N93" s="270"/>
      <c r="O93" s="270"/>
      <c r="P93" s="270"/>
    </row>
    <row r="94" spans="2:16" x14ac:dyDescent="0.25">
      <c r="B94" s="250" t="str">
        <f>N_1!B90</f>
        <v>Kraftwerk 5</v>
      </c>
      <c r="C94" s="82">
        <f>SUM(C96,C100,C102,C104,C106,C110)</f>
        <v>0</v>
      </c>
      <c r="D94" s="6"/>
      <c r="F94" s="309"/>
      <c r="G94" s="316"/>
      <c r="H94" s="170"/>
      <c r="I94" s="170"/>
      <c r="J94" s="315">
        <f>SUM(J96:J110)</f>
        <v>0</v>
      </c>
      <c r="K94" s="317">
        <f>J94</f>
        <v>0</v>
      </c>
      <c r="L94" s="318">
        <f>K94-C94</f>
        <v>0</v>
      </c>
      <c r="M94" s="316"/>
      <c r="N94" s="316"/>
      <c r="O94" s="316"/>
      <c r="P94" s="314"/>
    </row>
    <row r="95" spans="2:16" x14ac:dyDescent="0.25">
      <c r="B95" s="7" t="s">
        <v>3</v>
      </c>
      <c r="C95" s="21">
        <f>N_1!C91</f>
        <v>0</v>
      </c>
      <c r="D95" s="101"/>
      <c r="F95" s="303"/>
      <c r="G95" s="17"/>
      <c r="H95" s="90"/>
      <c r="I95" s="90"/>
      <c r="J95" s="153"/>
      <c r="K95" s="158"/>
      <c r="L95" s="158"/>
      <c r="M95" s="17"/>
      <c r="N95" s="17"/>
      <c r="O95" s="17"/>
      <c r="P95" s="62"/>
    </row>
    <row r="96" spans="2:16" x14ac:dyDescent="0.25">
      <c r="B96" s="7" t="s">
        <v>244</v>
      </c>
      <c r="C96" s="128">
        <v>0</v>
      </c>
      <c r="D96" s="102"/>
      <c r="F96" s="303"/>
      <c r="G96" s="17"/>
      <c r="H96" s="90"/>
      <c r="I96" s="90"/>
      <c r="J96" s="156">
        <f>IF(C96-H96-I96&lt;C96,C96-H96-I96,C96)</f>
        <v>0</v>
      </c>
      <c r="K96" s="158"/>
      <c r="L96" s="158"/>
      <c r="M96" s="17"/>
      <c r="N96" s="17"/>
      <c r="O96" s="17"/>
      <c r="P96" s="62"/>
    </row>
    <row r="97" spans="2:16" x14ac:dyDescent="0.25">
      <c r="B97" s="7" t="s">
        <v>75</v>
      </c>
      <c r="C97" s="92">
        <v>0</v>
      </c>
      <c r="D97" s="102"/>
      <c r="F97" s="305"/>
      <c r="G97" s="23"/>
      <c r="H97" s="155"/>
      <c r="I97" s="155"/>
      <c r="J97" s="85"/>
      <c r="K97" s="159"/>
      <c r="L97" s="159"/>
      <c r="M97" s="23"/>
      <c r="N97" s="23"/>
      <c r="O97" s="23"/>
      <c r="P97" s="63"/>
    </row>
    <row r="98" spans="2:16" x14ac:dyDescent="0.25">
      <c r="B98" s="7" t="s">
        <v>76</v>
      </c>
      <c r="C98" s="92">
        <v>0</v>
      </c>
      <c r="D98" s="102"/>
      <c r="F98" s="305"/>
      <c r="G98" s="23"/>
      <c r="H98" s="155"/>
      <c r="I98" s="155"/>
      <c r="J98" s="85"/>
      <c r="K98" s="159"/>
      <c r="L98" s="159"/>
      <c r="M98" s="23"/>
      <c r="N98" s="23"/>
      <c r="O98" s="23"/>
      <c r="P98" s="63"/>
    </row>
    <row r="99" spans="2:16" x14ac:dyDescent="0.25">
      <c r="B99" s="7"/>
      <c r="C99" s="251"/>
      <c r="D99" s="252"/>
      <c r="F99" s="303"/>
      <c r="G99" s="17"/>
      <c r="H99" s="90"/>
      <c r="I99" s="90"/>
      <c r="J99" s="80"/>
      <c r="K99" s="160"/>
      <c r="L99" s="160"/>
      <c r="M99" s="17"/>
      <c r="N99" s="17"/>
      <c r="O99" s="17"/>
      <c r="P99" s="62"/>
    </row>
    <row r="100" spans="2:16" x14ac:dyDescent="0.25">
      <c r="B100" s="7" t="s">
        <v>245</v>
      </c>
      <c r="C100" s="80">
        <f>N_4!C423</f>
        <v>0</v>
      </c>
      <c r="D100" s="9"/>
      <c r="F100" s="303"/>
      <c r="G100" s="17"/>
      <c r="H100" s="90"/>
      <c r="I100" s="90"/>
      <c r="J100" s="80">
        <f>IF(C100-H100-I100&lt;C100,C100-H100-I100,C100)</f>
        <v>0</v>
      </c>
      <c r="K100" s="160"/>
      <c r="L100" s="160"/>
      <c r="M100" s="17"/>
      <c r="N100" s="17"/>
      <c r="O100" s="17"/>
      <c r="P100" s="62"/>
    </row>
    <row r="101" spans="2:16" x14ac:dyDescent="0.25">
      <c r="B101" s="7"/>
      <c r="C101" s="13"/>
      <c r="D101" s="9"/>
      <c r="E101" s="294"/>
      <c r="F101" s="307"/>
      <c r="G101" s="163"/>
      <c r="H101" s="90"/>
      <c r="I101" s="90"/>
      <c r="J101" s="90"/>
      <c r="K101" s="160"/>
      <c r="L101" s="160"/>
      <c r="M101" s="17"/>
      <c r="N101" s="17"/>
      <c r="O101" s="17"/>
      <c r="P101" s="62"/>
    </row>
    <row r="102" spans="2:16" x14ac:dyDescent="0.25">
      <c r="B102" s="7" t="s">
        <v>247</v>
      </c>
      <c r="C102" s="80">
        <f>N_3!B182+N_3!C182</f>
        <v>0</v>
      </c>
      <c r="D102" s="9"/>
      <c r="F102" s="303"/>
      <c r="G102" s="17"/>
      <c r="H102" s="90"/>
      <c r="I102" s="90"/>
      <c r="J102" s="80">
        <f>IF(C102-H102-I102&lt;C102,C102-H102-I102,C102)</f>
        <v>0</v>
      </c>
      <c r="K102" s="160"/>
      <c r="L102" s="160"/>
      <c r="M102" s="17"/>
      <c r="N102" s="17"/>
      <c r="O102" s="17"/>
      <c r="P102" s="62"/>
    </row>
    <row r="103" spans="2:16" x14ac:dyDescent="0.25">
      <c r="B103" s="7"/>
      <c r="C103" s="80"/>
      <c r="D103" s="9"/>
      <c r="F103" s="303"/>
      <c r="G103" s="17"/>
      <c r="H103" s="90"/>
      <c r="I103" s="90"/>
      <c r="J103" s="80"/>
      <c r="K103" s="160"/>
      <c r="L103" s="160"/>
      <c r="M103" s="17"/>
      <c r="N103" s="17"/>
      <c r="O103" s="17"/>
      <c r="P103" s="62"/>
    </row>
    <row r="104" spans="2:16" x14ac:dyDescent="0.25">
      <c r="B104" s="7" t="s">
        <v>181</v>
      </c>
      <c r="C104" s="92">
        <v>0</v>
      </c>
      <c r="D104" s="101"/>
      <c r="F104" s="303"/>
      <c r="G104" s="17"/>
      <c r="H104" s="90"/>
      <c r="I104" s="90"/>
      <c r="J104" s="80">
        <f>IF(C104-H104-I104&lt;C104,C104-H104-I104,C104)</f>
        <v>0</v>
      </c>
      <c r="K104" s="160"/>
      <c r="L104" s="160"/>
      <c r="M104" s="17"/>
      <c r="N104" s="17"/>
      <c r="O104" s="17"/>
      <c r="P104" s="62"/>
    </row>
    <row r="105" spans="2:16" x14ac:dyDescent="0.25">
      <c r="B105" s="7"/>
      <c r="C105" s="13"/>
      <c r="D105" s="9"/>
      <c r="F105" s="303"/>
      <c r="G105" s="17"/>
      <c r="H105" s="90"/>
      <c r="I105" s="90"/>
      <c r="J105" s="90"/>
      <c r="K105" s="160"/>
      <c r="L105" s="160"/>
      <c r="M105" s="17"/>
      <c r="N105" s="17"/>
      <c r="O105" s="17"/>
      <c r="P105" s="62"/>
    </row>
    <row r="106" spans="2:16" x14ac:dyDescent="0.25">
      <c r="B106" s="7" t="s">
        <v>22</v>
      </c>
      <c r="C106" s="128">
        <v>0</v>
      </c>
      <c r="D106" s="101"/>
      <c r="F106" s="305"/>
      <c r="G106" s="19"/>
      <c r="H106" s="83"/>
      <c r="I106" s="83"/>
      <c r="J106" s="85">
        <f>IF(C106-H106-I106&lt;C106,C106-H106-I106,C106)</f>
        <v>0</v>
      </c>
      <c r="K106" s="159"/>
      <c r="L106" s="159"/>
      <c r="M106" s="19"/>
      <c r="N106" s="19"/>
      <c r="O106" s="19"/>
      <c r="P106" s="63"/>
    </row>
    <row r="107" spans="2:16" x14ac:dyDescent="0.25">
      <c r="B107" s="7" t="s">
        <v>75</v>
      </c>
      <c r="C107" s="92">
        <v>0</v>
      </c>
      <c r="D107" s="101"/>
      <c r="F107" s="305"/>
      <c r="G107" s="19"/>
      <c r="H107" s="83"/>
      <c r="I107" s="83"/>
      <c r="J107" s="85"/>
      <c r="K107" s="159"/>
      <c r="L107" s="159"/>
      <c r="M107" s="19"/>
      <c r="N107" s="19"/>
      <c r="O107" s="19"/>
      <c r="P107" s="63"/>
    </row>
    <row r="108" spans="2:16" x14ac:dyDescent="0.25">
      <c r="B108" s="7" t="s">
        <v>76</v>
      </c>
      <c r="C108" s="92">
        <v>0</v>
      </c>
      <c r="D108" s="101"/>
      <c r="F108" s="305"/>
      <c r="G108" s="19"/>
      <c r="H108" s="83"/>
      <c r="I108" s="83"/>
      <c r="J108" s="85"/>
      <c r="K108" s="159"/>
      <c r="L108" s="159"/>
      <c r="M108" s="19"/>
      <c r="N108" s="19"/>
      <c r="O108" s="19"/>
      <c r="P108" s="63"/>
    </row>
    <row r="109" spans="2:16" x14ac:dyDescent="0.25">
      <c r="B109" s="7"/>
      <c r="C109" s="13"/>
      <c r="D109" s="9"/>
      <c r="F109" s="305"/>
      <c r="G109" s="19"/>
      <c r="H109" s="83"/>
      <c r="I109" s="83"/>
      <c r="J109" s="85"/>
      <c r="K109" s="159"/>
      <c r="L109" s="159"/>
      <c r="M109" s="19"/>
      <c r="N109" s="19"/>
      <c r="O109" s="19"/>
      <c r="P109" s="63"/>
    </row>
    <row r="110" spans="2:16" ht="15.75" thickBot="1" x14ac:dyDescent="0.3">
      <c r="B110" s="10" t="s">
        <v>26</v>
      </c>
      <c r="C110" s="174">
        <v>0</v>
      </c>
      <c r="D110" s="104"/>
      <c r="F110" s="306"/>
      <c r="G110" s="20"/>
      <c r="H110" s="161"/>
      <c r="I110" s="161"/>
      <c r="J110" s="145">
        <f>IF(C110-H110-I110&lt;C110,C110-H110-I110,C110)</f>
        <v>0</v>
      </c>
      <c r="K110" s="162"/>
      <c r="L110" s="162"/>
      <c r="M110" s="20"/>
      <c r="N110" s="20"/>
      <c r="O110" s="20"/>
      <c r="P110" s="65"/>
    </row>
    <row r="111" spans="2:16" ht="15.75" thickBot="1" x14ac:dyDescent="0.3">
      <c r="H111" s="288"/>
      <c r="I111" s="288"/>
      <c r="J111" s="288"/>
      <c r="K111" s="288"/>
      <c r="L111" s="288"/>
    </row>
    <row r="112" spans="2:16" x14ac:dyDescent="0.25">
      <c r="B112" s="250" t="str">
        <f>N_1!B107</f>
        <v>Kraftwerk 6</v>
      </c>
      <c r="C112" s="82">
        <f>SUM(C114,C118,C120,C122,C124,C128)</f>
        <v>0</v>
      </c>
      <c r="D112" s="6"/>
      <c r="F112" s="309"/>
      <c r="G112" s="316"/>
      <c r="H112" s="170"/>
      <c r="I112" s="170"/>
      <c r="J112" s="315">
        <f>SUM(J114:J128)</f>
        <v>0</v>
      </c>
      <c r="K112" s="317">
        <f>J112</f>
        <v>0</v>
      </c>
      <c r="L112" s="318">
        <f>K112-C112</f>
        <v>0</v>
      </c>
      <c r="M112" s="316"/>
      <c r="N112" s="316"/>
      <c r="O112" s="316"/>
      <c r="P112" s="314"/>
    </row>
    <row r="113" spans="2:16" x14ac:dyDescent="0.25">
      <c r="B113" s="7" t="s">
        <v>3</v>
      </c>
      <c r="C113" s="21">
        <f>N_1!C108</f>
        <v>0</v>
      </c>
      <c r="D113" s="101"/>
      <c r="F113" s="303"/>
      <c r="G113" s="17"/>
      <c r="H113" s="90"/>
      <c r="I113" s="90"/>
      <c r="J113" s="153"/>
      <c r="K113" s="158"/>
      <c r="L113" s="158"/>
      <c r="M113" s="17"/>
      <c r="N113" s="17"/>
      <c r="O113" s="17"/>
      <c r="P113" s="62"/>
    </row>
    <row r="114" spans="2:16" x14ac:dyDescent="0.25">
      <c r="B114" s="7" t="s">
        <v>244</v>
      </c>
      <c r="C114" s="128">
        <v>0</v>
      </c>
      <c r="D114" s="102"/>
      <c r="F114" s="303"/>
      <c r="G114" s="17"/>
      <c r="H114" s="90"/>
      <c r="I114" s="90"/>
      <c r="J114" s="156">
        <f>IF(C114-H114-I114&lt;C114,C114-H114-I114,C114)</f>
        <v>0</v>
      </c>
      <c r="K114" s="158"/>
      <c r="L114" s="158"/>
      <c r="M114" s="17"/>
      <c r="N114" s="17"/>
      <c r="O114" s="17"/>
      <c r="P114" s="62"/>
    </row>
    <row r="115" spans="2:16" x14ac:dyDescent="0.25">
      <c r="B115" s="7" t="s">
        <v>75</v>
      </c>
      <c r="C115" s="92">
        <v>0</v>
      </c>
      <c r="D115" s="102"/>
      <c r="F115" s="305"/>
      <c r="G115" s="23"/>
      <c r="H115" s="155"/>
      <c r="I115" s="155"/>
      <c r="J115" s="85"/>
      <c r="K115" s="159"/>
      <c r="L115" s="159"/>
      <c r="M115" s="23"/>
      <c r="N115" s="23"/>
      <c r="O115" s="23"/>
      <c r="P115" s="63"/>
    </row>
    <row r="116" spans="2:16" x14ac:dyDescent="0.25">
      <c r="B116" s="7" t="s">
        <v>76</v>
      </c>
      <c r="C116" s="92">
        <v>0</v>
      </c>
      <c r="D116" s="102"/>
      <c r="F116" s="305"/>
      <c r="G116" s="23"/>
      <c r="H116" s="155"/>
      <c r="I116" s="155"/>
      <c r="J116" s="85"/>
      <c r="K116" s="159"/>
      <c r="L116" s="159"/>
      <c r="M116" s="23"/>
      <c r="N116" s="23"/>
      <c r="O116" s="23"/>
      <c r="P116" s="63"/>
    </row>
    <row r="117" spans="2:16" x14ac:dyDescent="0.25">
      <c r="B117" s="7"/>
      <c r="C117" s="251"/>
      <c r="D117" s="252"/>
      <c r="F117" s="305"/>
      <c r="G117" s="23"/>
      <c r="H117" s="155"/>
      <c r="I117" s="155"/>
      <c r="J117" s="85"/>
      <c r="K117" s="159"/>
      <c r="L117" s="159"/>
      <c r="M117" s="23"/>
      <c r="N117" s="23"/>
      <c r="O117" s="23"/>
      <c r="P117" s="63"/>
    </row>
    <row r="118" spans="2:16" x14ac:dyDescent="0.25">
      <c r="B118" s="7" t="s">
        <v>245</v>
      </c>
      <c r="C118" s="80">
        <f>N_4!C527</f>
        <v>0</v>
      </c>
      <c r="D118" s="9"/>
      <c r="F118" s="303"/>
      <c r="G118" s="17"/>
      <c r="H118" s="90"/>
      <c r="I118" s="90"/>
      <c r="J118" s="80">
        <f>IF(C118-H118-I118&lt;C118,C118-H118-I118,C118)</f>
        <v>0</v>
      </c>
      <c r="K118" s="160"/>
      <c r="L118" s="160"/>
      <c r="M118" s="17"/>
      <c r="N118" s="17"/>
      <c r="O118" s="17"/>
      <c r="P118" s="62"/>
    </row>
    <row r="119" spans="2:16" x14ac:dyDescent="0.25">
      <c r="B119" s="7"/>
      <c r="C119" s="13"/>
      <c r="D119" s="9"/>
      <c r="E119" s="294"/>
      <c r="F119" s="307"/>
      <c r="G119" s="163"/>
      <c r="H119" s="90"/>
      <c r="I119" s="90"/>
      <c r="J119" s="90"/>
      <c r="K119" s="160"/>
      <c r="L119" s="160"/>
      <c r="M119" s="17"/>
      <c r="N119" s="17"/>
      <c r="O119" s="17"/>
      <c r="P119" s="62"/>
    </row>
    <row r="120" spans="2:16" x14ac:dyDescent="0.25">
      <c r="B120" s="7" t="s">
        <v>247</v>
      </c>
      <c r="C120" s="80">
        <f>N_3!B226+N_3!C226</f>
        <v>0</v>
      </c>
      <c r="D120" s="9"/>
      <c r="F120" s="303"/>
      <c r="G120" s="17"/>
      <c r="H120" s="90"/>
      <c r="I120" s="90"/>
      <c r="J120" s="80">
        <f>IF(C120-H120-I120&lt;C120,C120-H120-I120,C120)</f>
        <v>0</v>
      </c>
      <c r="K120" s="160"/>
      <c r="L120" s="160"/>
      <c r="M120" s="17"/>
      <c r="N120" s="17"/>
      <c r="O120" s="17"/>
      <c r="P120" s="62"/>
    </row>
    <row r="121" spans="2:16" x14ac:dyDescent="0.25">
      <c r="B121" s="7"/>
      <c r="C121" s="80"/>
      <c r="D121" s="9"/>
      <c r="F121" s="303"/>
      <c r="G121" s="17"/>
      <c r="H121" s="90"/>
      <c r="I121" s="90"/>
      <c r="J121" s="80"/>
      <c r="K121" s="160"/>
      <c r="L121" s="160"/>
      <c r="M121" s="17"/>
      <c r="N121" s="17"/>
      <c r="O121" s="17"/>
      <c r="P121" s="62"/>
    </row>
    <row r="122" spans="2:16" x14ac:dyDescent="0.25">
      <c r="B122" s="7" t="s">
        <v>181</v>
      </c>
      <c r="C122" s="92">
        <v>0</v>
      </c>
      <c r="D122" s="101"/>
      <c r="F122" s="303"/>
      <c r="G122" s="17"/>
      <c r="H122" s="90"/>
      <c r="I122" s="90"/>
      <c r="J122" s="80">
        <f>IF(C122-H122-I122&lt;C122,C122-H122-I122,C122)</f>
        <v>0</v>
      </c>
      <c r="K122" s="160"/>
      <c r="L122" s="160"/>
      <c r="M122" s="17"/>
      <c r="N122" s="17"/>
      <c r="O122" s="17"/>
      <c r="P122" s="62"/>
    </row>
    <row r="123" spans="2:16" x14ac:dyDescent="0.25">
      <c r="B123" s="7"/>
      <c r="C123" s="13"/>
      <c r="D123" s="9"/>
      <c r="F123" s="303"/>
      <c r="G123" s="17"/>
      <c r="H123" s="90"/>
      <c r="I123" s="90"/>
      <c r="J123" s="90"/>
      <c r="K123" s="160"/>
      <c r="L123" s="160"/>
      <c r="M123" s="17"/>
      <c r="N123" s="17"/>
      <c r="O123" s="17"/>
      <c r="P123" s="62"/>
    </row>
    <row r="124" spans="2:16" x14ac:dyDescent="0.25">
      <c r="B124" s="7" t="s">
        <v>22</v>
      </c>
      <c r="C124" s="128">
        <v>0</v>
      </c>
      <c r="D124" s="101"/>
      <c r="F124" s="305"/>
      <c r="G124" s="19"/>
      <c r="H124" s="83"/>
      <c r="I124" s="83"/>
      <c r="J124" s="85">
        <f>IF(C124-H124-I124&lt;C124,C124-H124-I124,C124)</f>
        <v>0</v>
      </c>
      <c r="K124" s="159"/>
      <c r="L124" s="159"/>
      <c r="M124" s="19"/>
      <c r="N124" s="19"/>
      <c r="O124" s="19"/>
      <c r="P124" s="63"/>
    </row>
    <row r="125" spans="2:16" x14ac:dyDescent="0.25">
      <c r="B125" s="7" t="s">
        <v>75</v>
      </c>
      <c r="C125" s="92">
        <v>0</v>
      </c>
      <c r="D125" s="101"/>
      <c r="F125" s="305"/>
      <c r="G125" s="19"/>
      <c r="H125" s="83"/>
      <c r="I125" s="83"/>
      <c r="J125" s="85"/>
      <c r="K125" s="159"/>
      <c r="L125" s="159"/>
      <c r="M125" s="19"/>
      <c r="N125" s="19"/>
      <c r="O125" s="19"/>
      <c r="P125" s="63"/>
    </row>
    <row r="126" spans="2:16" x14ac:dyDescent="0.25">
      <c r="B126" s="7" t="s">
        <v>76</v>
      </c>
      <c r="C126" s="92">
        <v>0</v>
      </c>
      <c r="D126" s="101"/>
      <c r="F126" s="305"/>
      <c r="G126" s="19"/>
      <c r="H126" s="83"/>
      <c r="I126" s="83"/>
      <c r="J126" s="85"/>
      <c r="K126" s="159"/>
      <c r="L126" s="159"/>
      <c r="M126" s="19"/>
      <c r="N126" s="19"/>
      <c r="O126" s="19"/>
      <c r="P126" s="63"/>
    </row>
    <row r="127" spans="2:16" x14ac:dyDescent="0.25">
      <c r="B127" s="7"/>
      <c r="C127" s="13"/>
      <c r="D127" s="9"/>
      <c r="F127" s="305"/>
      <c r="G127" s="19"/>
      <c r="H127" s="83"/>
      <c r="I127" s="83"/>
      <c r="J127" s="85"/>
      <c r="K127" s="159"/>
      <c r="L127" s="159"/>
      <c r="M127" s="19"/>
      <c r="N127" s="19"/>
      <c r="O127" s="19"/>
      <c r="P127" s="63"/>
    </row>
    <row r="128" spans="2:16" ht="15.75" thickBot="1" x14ac:dyDescent="0.3">
      <c r="B128" s="10" t="s">
        <v>26</v>
      </c>
      <c r="C128" s="174">
        <v>0</v>
      </c>
      <c r="D128" s="104"/>
      <c r="F128" s="306"/>
      <c r="G128" s="20"/>
      <c r="H128" s="161"/>
      <c r="I128" s="161"/>
      <c r="J128" s="145">
        <f>IF(C128-H128-I128&lt;C128,C128-H128-I128,C128)</f>
        <v>0</v>
      </c>
      <c r="K128" s="162"/>
      <c r="L128" s="162"/>
      <c r="M128" s="20"/>
      <c r="N128" s="20"/>
      <c r="O128" s="20"/>
      <c r="P128" s="65"/>
    </row>
    <row r="129" spans="2:16" ht="15.75" thickBot="1" x14ac:dyDescent="0.3">
      <c r="H129" s="288"/>
      <c r="I129" s="288"/>
      <c r="J129" s="288"/>
      <c r="K129" s="288"/>
      <c r="L129" s="288"/>
    </row>
    <row r="130" spans="2:16" x14ac:dyDescent="0.25">
      <c r="B130" s="250" t="str">
        <f>N_1!B124</f>
        <v>Kraftwerk 7</v>
      </c>
      <c r="C130" s="82">
        <f>SUM(C132,C136,C138,C140,C142,C146)</f>
        <v>0</v>
      </c>
      <c r="D130" s="6"/>
      <c r="F130" s="309"/>
      <c r="G130" s="316"/>
      <c r="H130" s="170"/>
      <c r="I130" s="170"/>
      <c r="J130" s="315">
        <f>SUM(J132:J146)</f>
        <v>0</v>
      </c>
      <c r="K130" s="317">
        <f>J130</f>
        <v>0</v>
      </c>
      <c r="L130" s="318">
        <f>K130-C130</f>
        <v>0</v>
      </c>
      <c r="M130" s="316"/>
      <c r="N130" s="316"/>
      <c r="O130" s="316"/>
      <c r="P130" s="314"/>
    </row>
    <row r="131" spans="2:16" x14ac:dyDescent="0.25">
      <c r="B131" s="7" t="s">
        <v>3</v>
      </c>
      <c r="C131" s="21">
        <f>N_1!C125</f>
        <v>0</v>
      </c>
      <c r="D131" s="101"/>
      <c r="F131" s="303"/>
      <c r="G131" s="17"/>
      <c r="H131" s="90"/>
      <c r="I131" s="90"/>
      <c r="J131" s="153"/>
      <c r="K131" s="158"/>
      <c r="L131" s="158"/>
      <c r="M131" s="17"/>
      <c r="N131" s="17"/>
      <c r="O131" s="17"/>
      <c r="P131" s="62"/>
    </row>
    <row r="132" spans="2:16" x14ac:dyDescent="0.25">
      <c r="B132" s="7" t="s">
        <v>244</v>
      </c>
      <c r="C132" s="128">
        <v>0</v>
      </c>
      <c r="D132" s="102"/>
      <c r="F132" s="303"/>
      <c r="G132" s="17"/>
      <c r="H132" s="90"/>
      <c r="I132" s="90"/>
      <c r="J132" s="156">
        <f>IF(C132-H132-I132&lt;C132,C132-H132-I132,C132)</f>
        <v>0</v>
      </c>
      <c r="K132" s="158"/>
      <c r="L132" s="158"/>
      <c r="M132" s="17"/>
      <c r="N132" s="17"/>
      <c r="O132" s="17"/>
      <c r="P132" s="62"/>
    </row>
    <row r="133" spans="2:16" x14ac:dyDescent="0.25">
      <c r="B133" s="7" t="s">
        <v>75</v>
      </c>
      <c r="C133" s="92">
        <v>0</v>
      </c>
      <c r="D133" s="102"/>
      <c r="F133" s="305"/>
      <c r="G133" s="23"/>
      <c r="H133" s="155"/>
      <c r="I133" s="155"/>
      <c r="J133" s="85"/>
      <c r="K133" s="159"/>
      <c r="L133" s="159"/>
      <c r="M133" s="23"/>
      <c r="N133" s="23"/>
      <c r="O133" s="23"/>
      <c r="P133" s="63"/>
    </row>
    <row r="134" spans="2:16" x14ac:dyDescent="0.25">
      <c r="B134" s="7" t="s">
        <v>76</v>
      </c>
      <c r="C134" s="92">
        <v>0</v>
      </c>
      <c r="D134" s="102"/>
      <c r="F134" s="305"/>
      <c r="G134" s="23"/>
      <c r="H134" s="155"/>
      <c r="I134" s="155"/>
      <c r="J134" s="85"/>
      <c r="K134" s="159"/>
      <c r="L134" s="159"/>
      <c r="M134" s="23"/>
      <c r="N134" s="23"/>
      <c r="O134" s="23"/>
      <c r="P134" s="63"/>
    </row>
    <row r="135" spans="2:16" x14ac:dyDescent="0.25">
      <c r="B135" s="7"/>
      <c r="C135" s="251"/>
      <c r="D135" s="252"/>
      <c r="F135" s="305"/>
      <c r="G135" s="23"/>
      <c r="H135" s="155"/>
      <c r="I135" s="155"/>
      <c r="J135" s="85"/>
      <c r="K135" s="159"/>
      <c r="L135" s="159"/>
      <c r="M135" s="23"/>
      <c r="N135" s="23"/>
      <c r="O135" s="23"/>
      <c r="P135" s="63"/>
    </row>
    <row r="136" spans="2:16" x14ac:dyDescent="0.25">
      <c r="B136" s="7" t="s">
        <v>245</v>
      </c>
      <c r="C136" s="80">
        <f>N_4!C631</f>
        <v>0</v>
      </c>
      <c r="D136" s="9"/>
      <c r="F136" s="303"/>
      <c r="G136" s="17"/>
      <c r="H136" s="90"/>
      <c r="I136" s="90"/>
      <c r="J136" s="80">
        <f>IF(C136-H136-I136&lt;C136,C136-H136-I136,C136)</f>
        <v>0</v>
      </c>
      <c r="K136" s="160"/>
      <c r="L136" s="160"/>
      <c r="M136" s="17"/>
      <c r="N136" s="17"/>
      <c r="O136" s="17"/>
      <c r="P136" s="62"/>
    </row>
    <row r="137" spans="2:16" x14ac:dyDescent="0.25">
      <c r="B137" s="7"/>
      <c r="C137" s="13"/>
      <c r="D137" s="9"/>
      <c r="E137" s="294"/>
      <c r="F137" s="307"/>
      <c r="G137" s="163"/>
      <c r="H137" s="90"/>
      <c r="I137" s="90"/>
      <c r="J137" s="90"/>
      <c r="K137" s="160"/>
      <c r="L137" s="160"/>
      <c r="M137" s="17"/>
      <c r="N137" s="17"/>
      <c r="O137" s="17"/>
      <c r="P137" s="62"/>
    </row>
    <row r="138" spans="2:16" x14ac:dyDescent="0.25">
      <c r="B138" s="7" t="s">
        <v>247</v>
      </c>
      <c r="C138" s="80">
        <f>N_3!B270+N_3!C270</f>
        <v>0</v>
      </c>
      <c r="D138" s="9"/>
      <c r="F138" s="303"/>
      <c r="G138" s="17"/>
      <c r="H138" s="90"/>
      <c r="I138" s="90"/>
      <c r="J138" s="80">
        <f>IF(C138-H138-I138&lt;C138,C138-H138-I138,C138)</f>
        <v>0</v>
      </c>
      <c r="K138" s="160"/>
      <c r="L138" s="160"/>
      <c r="M138" s="17"/>
      <c r="N138" s="17"/>
      <c r="O138" s="17"/>
      <c r="P138" s="62"/>
    </row>
    <row r="139" spans="2:16" x14ac:dyDescent="0.25">
      <c r="B139" s="7"/>
      <c r="C139" s="80"/>
      <c r="D139" s="9"/>
      <c r="F139" s="303"/>
      <c r="G139" s="17"/>
      <c r="H139" s="90"/>
      <c r="I139" s="90"/>
      <c r="J139" s="80"/>
      <c r="K139" s="160"/>
      <c r="L139" s="160"/>
      <c r="M139" s="17"/>
      <c r="N139" s="17"/>
      <c r="O139" s="17"/>
      <c r="P139" s="62"/>
    </row>
    <row r="140" spans="2:16" x14ac:dyDescent="0.25">
      <c r="B140" s="7" t="s">
        <v>181</v>
      </c>
      <c r="C140" s="92">
        <v>0</v>
      </c>
      <c r="D140" s="101"/>
      <c r="F140" s="303"/>
      <c r="G140" s="17"/>
      <c r="H140" s="90"/>
      <c r="I140" s="90"/>
      <c r="J140" s="80">
        <f>IF(C140-H140-I140&lt;C140,C140-H140-I140,C140)</f>
        <v>0</v>
      </c>
      <c r="K140" s="160"/>
      <c r="L140" s="160"/>
      <c r="M140" s="17"/>
      <c r="N140" s="17"/>
      <c r="O140" s="17"/>
      <c r="P140" s="62"/>
    </row>
    <row r="141" spans="2:16" x14ac:dyDescent="0.25">
      <c r="B141" s="7"/>
      <c r="C141" s="13"/>
      <c r="D141" s="9"/>
      <c r="F141" s="303"/>
      <c r="G141" s="17"/>
      <c r="H141" s="90"/>
      <c r="I141" s="90"/>
      <c r="J141" s="90"/>
      <c r="K141" s="160"/>
      <c r="L141" s="160"/>
      <c r="M141" s="17"/>
      <c r="N141" s="17"/>
      <c r="O141" s="17"/>
      <c r="P141" s="62"/>
    </row>
    <row r="142" spans="2:16" x14ac:dyDescent="0.25">
      <c r="B142" s="7" t="s">
        <v>22</v>
      </c>
      <c r="C142" s="128">
        <v>0</v>
      </c>
      <c r="D142" s="101"/>
      <c r="F142" s="303"/>
      <c r="G142" s="17"/>
      <c r="H142" s="90"/>
      <c r="I142" s="90"/>
      <c r="J142" s="80">
        <f>IF(C142-H142-I142&lt;C142,C142-H142-I142,C142)</f>
        <v>0</v>
      </c>
      <c r="K142" s="160"/>
      <c r="L142" s="160"/>
      <c r="M142" s="17"/>
      <c r="N142" s="17"/>
      <c r="O142" s="17"/>
      <c r="P142" s="62"/>
    </row>
    <row r="143" spans="2:16" x14ac:dyDescent="0.25">
      <c r="B143" s="7" t="s">
        <v>75</v>
      </c>
      <c r="C143" s="92">
        <v>0</v>
      </c>
      <c r="D143" s="101"/>
      <c r="F143" s="303"/>
      <c r="G143" s="19"/>
      <c r="H143" s="83"/>
      <c r="I143" s="83"/>
      <c r="J143" s="85"/>
      <c r="K143" s="159"/>
      <c r="L143" s="159"/>
      <c r="M143" s="19"/>
      <c r="N143" s="19"/>
      <c r="O143" s="19"/>
      <c r="P143" s="63"/>
    </row>
    <row r="144" spans="2:16" x14ac:dyDescent="0.25">
      <c r="B144" s="7" t="s">
        <v>76</v>
      </c>
      <c r="C144" s="92">
        <v>0</v>
      </c>
      <c r="D144" s="101"/>
      <c r="F144" s="303"/>
      <c r="G144" s="19"/>
      <c r="H144" s="83"/>
      <c r="I144" s="83"/>
      <c r="J144" s="85"/>
      <c r="K144" s="159"/>
      <c r="L144" s="159"/>
      <c r="M144" s="19"/>
      <c r="N144" s="19"/>
      <c r="O144" s="19"/>
      <c r="P144" s="63"/>
    </row>
    <row r="145" spans="2:16" x14ac:dyDescent="0.25">
      <c r="B145" s="7"/>
      <c r="C145" s="13"/>
      <c r="D145" s="9"/>
      <c r="F145" s="303"/>
      <c r="G145" s="19"/>
      <c r="H145" s="83"/>
      <c r="I145" s="83"/>
      <c r="J145" s="85"/>
      <c r="K145" s="159"/>
      <c r="L145" s="159"/>
      <c r="M145" s="19"/>
      <c r="N145" s="19"/>
      <c r="O145" s="19"/>
      <c r="P145" s="63"/>
    </row>
    <row r="146" spans="2:16" ht="15.75" thickBot="1" x14ac:dyDescent="0.3">
      <c r="B146" s="10" t="s">
        <v>26</v>
      </c>
      <c r="C146" s="174">
        <v>0</v>
      </c>
      <c r="D146" s="104"/>
      <c r="F146" s="306"/>
      <c r="G146" s="20"/>
      <c r="H146" s="161"/>
      <c r="I146" s="161"/>
      <c r="J146" s="145">
        <f>IF(C146-H146-I146&lt;C146,C146-H146-I146,C146)</f>
        <v>0</v>
      </c>
      <c r="K146" s="162"/>
      <c r="L146" s="162"/>
      <c r="M146" s="20"/>
      <c r="N146" s="20"/>
      <c r="O146" s="20"/>
      <c r="P146" s="65"/>
    </row>
    <row r="147" spans="2:16" ht="15.75" thickBot="1" x14ac:dyDescent="0.3">
      <c r="H147" s="288"/>
      <c r="I147" s="288"/>
      <c r="J147" s="288"/>
      <c r="K147" s="288"/>
      <c r="L147" s="288"/>
    </row>
    <row r="148" spans="2:16" x14ac:dyDescent="0.25">
      <c r="B148" s="250" t="str">
        <f>N_1!B141</f>
        <v>Kraftwerk 8</v>
      </c>
      <c r="C148" s="82">
        <f>SUM(C150,C154,C156,C158,C160,C164)</f>
        <v>0</v>
      </c>
      <c r="D148" s="6"/>
      <c r="F148" s="309"/>
      <c r="G148" s="316"/>
      <c r="H148" s="170"/>
      <c r="I148" s="170"/>
      <c r="J148" s="315">
        <f>SUM(J150:J164)</f>
        <v>0</v>
      </c>
      <c r="K148" s="317">
        <f>J148</f>
        <v>0</v>
      </c>
      <c r="L148" s="318">
        <f>K148-C148</f>
        <v>0</v>
      </c>
      <c r="M148" s="316"/>
      <c r="N148" s="316"/>
      <c r="O148" s="316"/>
      <c r="P148" s="314"/>
    </row>
    <row r="149" spans="2:16" x14ac:dyDescent="0.25">
      <c r="B149" s="7" t="s">
        <v>3</v>
      </c>
      <c r="C149" s="21">
        <f>N_1!C142</f>
        <v>0</v>
      </c>
      <c r="D149" s="101"/>
      <c r="F149" s="303"/>
      <c r="G149" s="17"/>
      <c r="H149" s="90"/>
      <c r="I149" s="90"/>
      <c r="J149" s="153"/>
      <c r="K149" s="158"/>
      <c r="L149" s="158"/>
      <c r="M149" s="17"/>
      <c r="N149" s="17"/>
      <c r="O149" s="17"/>
      <c r="P149" s="62"/>
    </row>
    <row r="150" spans="2:16" x14ac:dyDescent="0.25">
      <c r="B150" s="7" t="s">
        <v>244</v>
      </c>
      <c r="C150" s="128">
        <v>0</v>
      </c>
      <c r="D150" s="102"/>
      <c r="F150" s="303"/>
      <c r="G150" s="17"/>
      <c r="H150" s="90"/>
      <c r="I150" s="90"/>
      <c r="J150" s="156">
        <f>IF(C150-H150-I150&lt;C150,C150-H150-I150,C150)</f>
        <v>0</v>
      </c>
      <c r="K150" s="158"/>
      <c r="L150" s="158"/>
      <c r="M150" s="17"/>
      <c r="N150" s="17"/>
      <c r="O150" s="17"/>
      <c r="P150" s="62"/>
    </row>
    <row r="151" spans="2:16" x14ac:dyDescent="0.25">
      <c r="B151" s="7" t="s">
        <v>75</v>
      </c>
      <c r="C151" s="92">
        <v>0</v>
      </c>
      <c r="D151" s="102"/>
      <c r="F151" s="305"/>
      <c r="G151" s="23"/>
      <c r="H151" s="155"/>
      <c r="I151" s="155"/>
      <c r="J151" s="85"/>
      <c r="K151" s="159"/>
      <c r="L151" s="159"/>
      <c r="M151" s="23"/>
      <c r="N151" s="23"/>
      <c r="O151" s="23"/>
      <c r="P151" s="63"/>
    </row>
    <row r="152" spans="2:16" x14ac:dyDescent="0.25">
      <c r="B152" s="7" t="s">
        <v>76</v>
      </c>
      <c r="C152" s="92">
        <v>0</v>
      </c>
      <c r="D152" s="102"/>
      <c r="F152" s="305"/>
      <c r="G152" s="23"/>
      <c r="H152" s="155"/>
      <c r="I152" s="155"/>
      <c r="J152" s="85"/>
      <c r="K152" s="159"/>
      <c r="L152" s="159"/>
      <c r="M152" s="23"/>
      <c r="N152" s="23"/>
      <c r="O152" s="23"/>
      <c r="P152" s="63"/>
    </row>
    <row r="153" spans="2:16" x14ac:dyDescent="0.25">
      <c r="B153" s="7"/>
      <c r="C153" s="251"/>
      <c r="D153" s="252"/>
      <c r="F153" s="303"/>
      <c r="G153" s="17"/>
      <c r="H153" s="90"/>
      <c r="I153" s="90"/>
      <c r="J153" s="80"/>
      <c r="K153" s="160"/>
      <c r="L153" s="160"/>
      <c r="M153" s="17"/>
      <c r="N153" s="17"/>
      <c r="O153" s="17"/>
      <c r="P153" s="62"/>
    </row>
    <row r="154" spans="2:16" x14ac:dyDescent="0.25">
      <c r="B154" s="7" t="s">
        <v>245</v>
      </c>
      <c r="C154" s="80">
        <f>N_4!C735</f>
        <v>0</v>
      </c>
      <c r="D154" s="9"/>
      <c r="F154" s="303"/>
      <c r="G154" s="17"/>
      <c r="H154" s="90"/>
      <c r="I154" s="90"/>
      <c r="J154" s="80">
        <f>IF(C154-H154-I154&lt;C154,C154-H154-I154,C154)</f>
        <v>0</v>
      </c>
      <c r="K154" s="160"/>
      <c r="L154" s="160"/>
      <c r="M154" s="17"/>
      <c r="N154" s="17"/>
      <c r="O154" s="17"/>
      <c r="P154" s="62"/>
    </row>
    <row r="155" spans="2:16" x14ac:dyDescent="0.25">
      <c r="B155" s="7"/>
      <c r="C155" s="13"/>
      <c r="D155" s="9"/>
      <c r="E155" s="294"/>
      <c r="F155" s="307"/>
      <c r="G155" s="163"/>
      <c r="H155" s="90"/>
      <c r="I155" s="90"/>
      <c r="J155" s="90"/>
      <c r="K155" s="160"/>
      <c r="L155" s="160"/>
      <c r="M155" s="17"/>
      <c r="N155" s="17"/>
      <c r="O155" s="17"/>
      <c r="P155" s="62"/>
    </row>
    <row r="156" spans="2:16" x14ac:dyDescent="0.25">
      <c r="B156" s="7" t="s">
        <v>247</v>
      </c>
      <c r="C156" s="80">
        <f>N_3!B314+N_3!C314</f>
        <v>0</v>
      </c>
      <c r="D156" s="9"/>
      <c r="F156" s="303"/>
      <c r="G156" s="17"/>
      <c r="H156" s="90"/>
      <c r="I156" s="90"/>
      <c r="J156" s="80">
        <f>IF(C156-H156-I156&lt;C156,C156-H156-I156,C156)</f>
        <v>0</v>
      </c>
      <c r="K156" s="160"/>
      <c r="L156" s="160"/>
      <c r="M156" s="17"/>
      <c r="N156" s="17"/>
      <c r="O156" s="17"/>
      <c r="P156" s="62"/>
    </row>
    <row r="157" spans="2:16" x14ac:dyDescent="0.25">
      <c r="B157" s="7"/>
      <c r="C157" s="80"/>
      <c r="D157" s="9"/>
      <c r="F157" s="303"/>
      <c r="G157" s="17"/>
      <c r="H157" s="90"/>
      <c r="I157" s="90"/>
      <c r="J157" s="80"/>
      <c r="K157" s="160"/>
      <c r="L157" s="160"/>
      <c r="M157" s="17"/>
      <c r="N157" s="17"/>
      <c r="O157" s="17"/>
      <c r="P157" s="62"/>
    </row>
    <row r="158" spans="2:16" x14ac:dyDescent="0.25">
      <c r="B158" s="7" t="s">
        <v>181</v>
      </c>
      <c r="C158" s="92">
        <v>0</v>
      </c>
      <c r="D158" s="101"/>
      <c r="F158" s="303"/>
      <c r="G158" s="17"/>
      <c r="H158" s="90"/>
      <c r="I158" s="90"/>
      <c r="J158" s="80">
        <f>IF(C158-H158-I158&lt;C158,C158-H158-I158,C158)</f>
        <v>0</v>
      </c>
      <c r="K158" s="160"/>
      <c r="L158" s="160"/>
      <c r="M158" s="17"/>
      <c r="N158" s="17"/>
      <c r="O158" s="17"/>
      <c r="P158" s="62"/>
    </row>
    <row r="159" spans="2:16" x14ac:dyDescent="0.25">
      <c r="B159" s="7"/>
      <c r="C159" s="13"/>
      <c r="D159" s="9"/>
      <c r="F159" s="303"/>
      <c r="G159" s="17"/>
      <c r="H159" s="90"/>
      <c r="I159" s="90"/>
      <c r="J159" s="90"/>
      <c r="K159" s="160"/>
      <c r="L159" s="160"/>
      <c r="M159" s="17"/>
      <c r="N159" s="17"/>
      <c r="O159" s="17"/>
      <c r="P159" s="62"/>
    </row>
    <row r="160" spans="2:16" x14ac:dyDescent="0.25">
      <c r="B160" s="7" t="s">
        <v>22</v>
      </c>
      <c r="C160" s="128">
        <v>0</v>
      </c>
      <c r="D160" s="101"/>
      <c r="F160" s="303"/>
      <c r="G160" s="17"/>
      <c r="H160" s="90"/>
      <c r="I160" s="90"/>
      <c r="J160" s="80">
        <f>IF(C160-H160-I160&lt;C160,C160-H160-I160,C160)</f>
        <v>0</v>
      </c>
      <c r="K160" s="160"/>
      <c r="L160" s="160"/>
      <c r="M160" s="17"/>
      <c r="N160" s="17"/>
      <c r="O160" s="17"/>
      <c r="P160" s="62"/>
    </row>
    <row r="161" spans="2:16" x14ac:dyDescent="0.25">
      <c r="B161" s="7" t="s">
        <v>75</v>
      </c>
      <c r="C161" s="92">
        <v>0</v>
      </c>
      <c r="D161" s="101"/>
      <c r="F161" s="303"/>
      <c r="G161" s="17"/>
      <c r="H161" s="90"/>
      <c r="I161" s="90"/>
      <c r="J161" s="80"/>
      <c r="K161" s="160"/>
      <c r="L161" s="160"/>
      <c r="M161" s="17"/>
      <c r="N161" s="17"/>
      <c r="O161" s="17"/>
      <c r="P161" s="62"/>
    </row>
    <row r="162" spans="2:16" x14ac:dyDescent="0.25">
      <c r="B162" s="7" t="s">
        <v>76</v>
      </c>
      <c r="C162" s="92">
        <v>0</v>
      </c>
      <c r="D162" s="101"/>
      <c r="F162" s="303"/>
      <c r="G162" s="17"/>
      <c r="H162" s="90"/>
      <c r="I162" s="90"/>
      <c r="J162" s="80"/>
      <c r="K162" s="160"/>
      <c r="L162" s="160"/>
      <c r="M162" s="17"/>
      <c r="N162" s="17"/>
      <c r="O162" s="17"/>
      <c r="P162" s="62"/>
    </row>
    <row r="163" spans="2:16" x14ac:dyDescent="0.25">
      <c r="B163" s="7"/>
      <c r="C163" s="13"/>
      <c r="D163" s="9"/>
      <c r="F163" s="303"/>
      <c r="G163" s="17"/>
      <c r="H163" s="90"/>
      <c r="I163" s="90"/>
      <c r="J163" s="80"/>
      <c r="K163" s="160"/>
      <c r="L163" s="160"/>
      <c r="M163" s="17"/>
      <c r="N163" s="17"/>
      <c r="O163" s="17"/>
      <c r="P163" s="62"/>
    </row>
    <row r="164" spans="2:16" ht="15.75" thickBot="1" x14ac:dyDescent="0.3">
      <c r="B164" s="10" t="s">
        <v>26</v>
      </c>
      <c r="C164" s="174">
        <v>0</v>
      </c>
      <c r="D164" s="104"/>
      <c r="F164" s="306"/>
      <c r="G164" s="20"/>
      <c r="H164" s="161"/>
      <c r="I164" s="161"/>
      <c r="J164" s="145">
        <f>IF(C164-H164-I164&lt;C164,C164-H164-I164,C164)</f>
        <v>0</v>
      </c>
      <c r="K164" s="162"/>
      <c r="L164" s="162"/>
      <c r="M164" s="20"/>
      <c r="N164" s="20"/>
      <c r="O164" s="20"/>
      <c r="P164" s="65"/>
    </row>
    <row r="165" spans="2:16" ht="15.75" thickBot="1" x14ac:dyDescent="0.3">
      <c r="H165" s="288"/>
      <c r="I165" s="288"/>
      <c r="J165" s="288"/>
      <c r="K165" s="288"/>
      <c r="L165" s="288"/>
    </row>
    <row r="166" spans="2:16" x14ac:dyDescent="0.25">
      <c r="B166" s="250" t="str">
        <f>N_1!B158</f>
        <v>Kraftwerk 9</v>
      </c>
      <c r="C166" s="82">
        <f>SUM(C168,C172,C174,C176,C178,C182)</f>
        <v>0</v>
      </c>
      <c r="D166" s="6"/>
      <c r="F166" s="309"/>
      <c r="G166" s="316"/>
      <c r="H166" s="170"/>
      <c r="I166" s="170"/>
      <c r="J166" s="315">
        <f>SUM(J168:J182)</f>
        <v>0</v>
      </c>
      <c r="K166" s="317">
        <f>J166</f>
        <v>0</v>
      </c>
      <c r="L166" s="318">
        <f>K166-C166</f>
        <v>0</v>
      </c>
      <c r="M166" s="316"/>
      <c r="N166" s="316"/>
      <c r="O166" s="316"/>
      <c r="P166" s="314"/>
    </row>
    <row r="167" spans="2:16" x14ac:dyDescent="0.25">
      <c r="B167" s="7" t="s">
        <v>3</v>
      </c>
      <c r="C167" s="21">
        <f>N_1!C159</f>
        <v>0</v>
      </c>
      <c r="D167" s="101"/>
      <c r="F167" s="303"/>
      <c r="G167" s="17"/>
      <c r="H167" s="90"/>
      <c r="I167" s="90"/>
      <c r="J167" s="153"/>
      <c r="K167" s="158"/>
      <c r="L167" s="158"/>
      <c r="M167" s="17"/>
      <c r="N167" s="17"/>
      <c r="O167" s="17"/>
      <c r="P167" s="62"/>
    </row>
    <row r="168" spans="2:16" x14ac:dyDescent="0.25">
      <c r="B168" s="7" t="s">
        <v>244</v>
      </c>
      <c r="C168" s="128">
        <v>0</v>
      </c>
      <c r="D168" s="102"/>
      <c r="F168" s="303"/>
      <c r="G168" s="17"/>
      <c r="H168" s="90"/>
      <c r="I168" s="90"/>
      <c r="J168" s="156">
        <f>IF(C168-H168-I168&lt;C168,C168-H168-I168,C168)</f>
        <v>0</v>
      </c>
      <c r="K168" s="158"/>
      <c r="L168" s="158"/>
      <c r="M168" s="17"/>
      <c r="N168" s="17"/>
      <c r="O168" s="17"/>
      <c r="P168" s="62"/>
    </row>
    <row r="169" spans="2:16" x14ac:dyDescent="0.25">
      <c r="B169" s="7" t="s">
        <v>75</v>
      </c>
      <c r="C169" s="92">
        <v>0</v>
      </c>
      <c r="D169" s="102"/>
      <c r="F169" s="305"/>
      <c r="G169" s="23"/>
      <c r="H169" s="155"/>
      <c r="I169" s="155"/>
      <c r="J169" s="85"/>
      <c r="K169" s="159"/>
      <c r="L169" s="159"/>
      <c r="M169" s="23"/>
      <c r="N169" s="23"/>
      <c r="O169" s="23"/>
      <c r="P169" s="63"/>
    </row>
    <row r="170" spans="2:16" x14ac:dyDescent="0.25">
      <c r="B170" s="7" t="s">
        <v>76</v>
      </c>
      <c r="C170" s="92">
        <v>0</v>
      </c>
      <c r="D170" s="102"/>
      <c r="F170" s="305"/>
      <c r="G170" s="23"/>
      <c r="H170" s="155"/>
      <c r="I170" s="155"/>
      <c r="J170" s="85"/>
      <c r="K170" s="159"/>
      <c r="L170" s="159"/>
      <c r="M170" s="23"/>
      <c r="N170" s="23"/>
      <c r="O170" s="23"/>
      <c r="P170" s="63"/>
    </row>
    <row r="171" spans="2:16" x14ac:dyDescent="0.25">
      <c r="B171" s="7"/>
      <c r="C171" s="251"/>
      <c r="D171" s="252"/>
      <c r="F171" s="305"/>
      <c r="G171" s="23"/>
      <c r="H171" s="155"/>
      <c r="I171" s="155"/>
      <c r="J171" s="85"/>
      <c r="K171" s="159"/>
      <c r="L171" s="159"/>
      <c r="M171" s="23"/>
      <c r="N171" s="23"/>
      <c r="O171" s="23"/>
      <c r="P171" s="63"/>
    </row>
    <row r="172" spans="2:16" x14ac:dyDescent="0.25">
      <c r="B172" s="7" t="s">
        <v>245</v>
      </c>
      <c r="C172" s="80">
        <f>N_4!C839</f>
        <v>0</v>
      </c>
      <c r="D172" s="9"/>
      <c r="F172" s="303"/>
      <c r="G172" s="17"/>
      <c r="H172" s="90"/>
      <c r="I172" s="90"/>
      <c r="J172" s="80">
        <f>IF(C172-H172-I172&lt;C172,C172-H172-I172,C172)</f>
        <v>0</v>
      </c>
      <c r="K172" s="160"/>
      <c r="L172" s="160"/>
      <c r="M172" s="17"/>
      <c r="N172" s="17"/>
      <c r="O172" s="17"/>
      <c r="P172" s="62"/>
    </row>
    <row r="173" spans="2:16" x14ac:dyDescent="0.25">
      <c r="B173" s="7"/>
      <c r="C173" s="13"/>
      <c r="D173" s="9"/>
      <c r="E173" s="294"/>
      <c r="F173" s="307"/>
      <c r="G173" s="163"/>
      <c r="H173" s="90"/>
      <c r="I173" s="90"/>
      <c r="J173" s="90"/>
      <c r="K173" s="160"/>
      <c r="L173" s="160"/>
      <c r="M173" s="17"/>
      <c r="N173" s="17"/>
      <c r="O173" s="17"/>
      <c r="P173" s="62"/>
    </row>
    <row r="174" spans="2:16" x14ac:dyDescent="0.25">
      <c r="B174" s="7" t="s">
        <v>247</v>
      </c>
      <c r="C174" s="80">
        <f>N_3!B358+N_3!C358</f>
        <v>0</v>
      </c>
      <c r="D174" s="9"/>
      <c r="F174" s="303"/>
      <c r="G174" s="17"/>
      <c r="H174" s="90"/>
      <c r="I174" s="90"/>
      <c r="J174" s="80">
        <f>IF(C174-H174-I174&lt;C174,C174-H174-I174,C174)</f>
        <v>0</v>
      </c>
      <c r="K174" s="160"/>
      <c r="L174" s="160"/>
      <c r="M174" s="17"/>
      <c r="N174" s="17"/>
      <c r="O174" s="17"/>
      <c r="P174" s="62"/>
    </row>
    <row r="175" spans="2:16" x14ac:dyDescent="0.25">
      <c r="B175" s="7"/>
      <c r="C175" s="80"/>
      <c r="D175" s="9"/>
      <c r="F175" s="303"/>
      <c r="G175" s="17"/>
      <c r="H175" s="90"/>
      <c r="I175" s="90"/>
      <c r="J175" s="80"/>
      <c r="K175" s="160"/>
      <c r="L175" s="160"/>
      <c r="M175" s="17"/>
      <c r="N175" s="17"/>
      <c r="O175" s="17"/>
      <c r="P175" s="62"/>
    </row>
    <row r="176" spans="2:16" x14ac:dyDescent="0.25">
      <c r="B176" s="7" t="s">
        <v>181</v>
      </c>
      <c r="C176" s="92">
        <v>0</v>
      </c>
      <c r="D176" s="101"/>
      <c r="F176" s="303"/>
      <c r="G176" s="17"/>
      <c r="H176" s="90"/>
      <c r="I176" s="90"/>
      <c r="J176" s="80">
        <f>IF(C176-H176-I176&lt;C176,C176-H176-I176,C176)</f>
        <v>0</v>
      </c>
      <c r="K176" s="160"/>
      <c r="L176" s="160"/>
      <c r="M176" s="17"/>
      <c r="N176" s="17"/>
      <c r="O176" s="17"/>
      <c r="P176" s="62"/>
    </row>
    <row r="177" spans="2:16" x14ac:dyDescent="0.25">
      <c r="B177" s="7"/>
      <c r="C177" s="13"/>
      <c r="D177" s="9"/>
      <c r="F177" s="303"/>
      <c r="G177" s="17"/>
      <c r="H177" s="90"/>
      <c r="I177" s="90"/>
      <c r="J177" s="90"/>
      <c r="K177" s="160"/>
      <c r="L177" s="160"/>
      <c r="M177" s="17"/>
      <c r="N177" s="17"/>
      <c r="O177" s="17"/>
      <c r="P177" s="62"/>
    </row>
    <row r="178" spans="2:16" x14ac:dyDescent="0.25">
      <c r="B178" s="7" t="s">
        <v>22</v>
      </c>
      <c r="C178" s="128">
        <v>0</v>
      </c>
      <c r="D178" s="101"/>
      <c r="F178" s="305"/>
      <c r="G178" s="19"/>
      <c r="H178" s="83"/>
      <c r="I178" s="83"/>
      <c r="J178" s="85">
        <f>IF(C178-H178-I178&lt;C178,C178-H178-I178,C178)</f>
        <v>0</v>
      </c>
      <c r="K178" s="159"/>
      <c r="L178" s="159"/>
      <c r="M178" s="19"/>
      <c r="N178" s="19"/>
      <c r="O178" s="19"/>
      <c r="P178" s="63"/>
    </row>
    <row r="179" spans="2:16" x14ac:dyDescent="0.25">
      <c r="B179" s="7" t="s">
        <v>75</v>
      </c>
      <c r="C179" s="92">
        <v>0</v>
      </c>
      <c r="D179" s="101"/>
      <c r="F179" s="305"/>
      <c r="G179" s="19"/>
      <c r="H179" s="83"/>
      <c r="I179" s="83"/>
      <c r="J179" s="85"/>
      <c r="K179" s="159"/>
      <c r="L179" s="159"/>
      <c r="M179" s="19"/>
      <c r="N179" s="19"/>
      <c r="O179" s="19"/>
      <c r="P179" s="63"/>
    </row>
    <row r="180" spans="2:16" x14ac:dyDescent="0.25">
      <c r="B180" s="7" t="s">
        <v>76</v>
      </c>
      <c r="C180" s="92">
        <v>0</v>
      </c>
      <c r="D180" s="101"/>
      <c r="F180" s="305"/>
      <c r="G180" s="19"/>
      <c r="H180" s="83"/>
      <c r="I180" s="83"/>
      <c r="J180" s="85"/>
      <c r="K180" s="159"/>
      <c r="L180" s="159"/>
      <c r="M180" s="19"/>
      <c r="N180" s="19"/>
      <c r="O180" s="19"/>
      <c r="P180" s="63"/>
    </row>
    <row r="181" spans="2:16" x14ac:dyDescent="0.25">
      <c r="B181" s="7"/>
      <c r="C181" s="13"/>
      <c r="D181" s="9"/>
      <c r="F181" s="303"/>
      <c r="G181" s="19"/>
      <c r="H181" s="83"/>
      <c r="I181" s="83"/>
      <c r="J181" s="85"/>
      <c r="K181" s="159"/>
      <c r="L181" s="159"/>
      <c r="M181" s="19"/>
      <c r="N181" s="19"/>
      <c r="O181" s="19"/>
      <c r="P181" s="63"/>
    </row>
    <row r="182" spans="2:16" ht="15.75" thickBot="1" x14ac:dyDescent="0.3">
      <c r="B182" s="10" t="s">
        <v>26</v>
      </c>
      <c r="C182" s="92">
        <v>0</v>
      </c>
      <c r="D182" s="104"/>
      <c r="F182" s="306"/>
      <c r="G182" s="20"/>
      <c r="H182" s="161"/>
      <c r="I182" s="161"/>
      <c r="J182" s="145">
        <f>IF(C182-H182-I182&lt;C182,C182-H182-I182,C182)</f>
        <v>0</v>
      </c>
      <c r="K182" s="162"/>
      <c r="L182" s="162"/>
      <c r="M182" s="20"/>
      <c r="N182" s="20"/>
      <c r="O182" s="20"/>
      <c r="P182" s="65"/>
    </row>
    <row r="183" spans="2:16" ht="15.75" thickBot="1" x14ac:dyDescent="0.3">
      <c r="B183" s="259"/>
      <c r="C183" s="334"/>
      <c r="D183" s="334"/>
      <c r="F183" s="334"/>
      <c r="G183" s="334"/>
      <c r="H183" s="335"/>
      <c r="I183" s="335"/>
      <c r="J183" s="335"/>
      <c r="K183" s="337"/>
      <c r="L183" s="337"/>
      <c r="M183" s="334"/>
      <c r="N183" s="334"/>
      <c r="O183" s="334"/>
      <c r="P183" s="334"/>
    </row>
    <row r="184" spans="2:16" x14ac:dyDescent="0.25">
      <c r="B184" s="250" t="str">
        <f>N_1!B175</f>
        <v>Kraftwerk 10</v>
      </c>
      <c r="C184" s="82">
        <f>SUM(C186,C190,C192,C194,C196,C200)</f>
        <v>0</v>
      </c>
      <c r="D184" s="6"/>
      <c r="F184" s="309"/>
      <c r="G184" s="316"/>
      <c r="H184" s="170"/>
      <c r="I184" s="170"/>
      <c r="J184" s="315">
        <f>SUM(J186:J200)</f>
        <v>0</v>
      </c>
      <c r="K184" s="317">
        <f>J184</f>
        <v>0</v>
      </c>
      <c r="L184" s="318">
        <f>K184-C184</f>
        <v>0</v>
      </c>
      <c r="M184" s="316"/>
      <c r="N184" s="316"/>
      <c r="O184" s="316"/>
      <c r="P184" s="314"/>
    </row>
    <row r="185" spans="2:16" x14ac:dyDescent="0.25">
      <c r="B185" s="7" t="s">
        <v>3</v>
      </c>
      <c r="C185" s="21">
        <f>N_1!C176</f>
        <v>0</v>
      </c>
      <c r="D185" s="101"/>
      <c r="F185" s="303"/>
      <c r="G185" s="17"/>
      <c r="H185" s="90"/>
      <c r="I185" s="90"/>
      <c r="J185" s="153"/>
      <c r="K185" s="158"/>
      <c r="L185" s="158"/>
      <c r="M185" s="17"/>
      <c r="N185" s="17"/>
      <c r="O185" s="17"/>
      <c r="P185" s="62"/>
    </row>
    <row r="186" spans="2:16" x14ac:dyDescent="0.25">
      <c r="B186" s="7" t="s">
        <v>244</v>
      </c>
      <c r="C186" s="128">
        <v>0</v>
      </c>
      <c r="D186" s="102"/>
      <c r="F186" s="303"/>
      <c r="G186" s="17"/>
      <c r="H186" s="90"/>
      <c r="I186" s="90"/>
      <c r="J186" s="156">
        <f>IF(C186-H186-I186&lt;C186,C186-H186-I186,C186)</f>
        <v>0</v>
      </c>
      <c r="K186" s="158"/>
      <c r="L186" s="158"/>
      <c r="M186" s="17"/>
      <c r="N186" s="17"/>
      <c r="O186" s="17"/>
      <c r="P186" s="62"/>
    </row>
    <row r="187" spans="2:16" x14ac:dyDescent="0.25">
      <c r="B187" s="7" t="s">
        <v>75</v>
      </c>
      <c r="C187" s="92">
        <v>0</v>
      </c>
      <c r="D187" s="102"/>
      <c r="F187" s="305"/>
      <c r="G187" s="23"/>
      <c r="H187" s="155"/>
      <c r="I187" s="155"/>
      <c r="J187" s="85"/>
      <c r="K187" s="159"/>
      <c r="L187" s="159"/>
      <c r="M187" s="23"/>
      <c r="N187" s="23"/>
      <c r="O187" s="23"/>
      <c r="P187" s="63"/>
    </row>
    <row r="188" spans="2:16" x14ac:dyDescent="0.25">
      <c r="B188" s="7" t="s">
        <v>76</v>
      </c>
      <c r="C188" s="92">
        <v>0</v>
      </c>
      <c r="D188" s="102"/>
      <c r="F188" s="305"/>
      <c r="G188" s="23"/>
      <c r="H188" s="155"/>
      <c r="I188" s="155"/>
      <c r="J188" s="85"/>
      <c r="K188" s="159"/>
      <c r="L188" s="159"/>
      <c r="M188" s="23"/>
      <c r="N188" s="23"/>
      <c r="O188" s="23"/>
      <c r="P188" s="63"/>
    </row>
    <row r="189" spans="2:16" x14ac:dyDescent="0.25">
      <c r="B189" s="7"/>
      <c r="C189" s="251"/>
      <c r="D189" s="252"/>
      <c r="F189" s="305"/>
      <c r="G189" s="23"/>
      <c r="H189" s="155"/>
      <c r="I189" s="155"/>
      <c r="J189" s="85"/>
      <c r="K189" s="159"/>
      <c r="L189" s="159"/>
      <c r="M189" s="23"/>
      <c r="N189" s="23"/>
      <c r="O189" s="23"/>
      <c r="P189" s="63"/>
    </row>
    <row r="190" spans="2:16" x14ac:dyDescent="0.25">
      <c r="B190" s="7" t="s">
        <v>245</v>
      </c>
      <c r="C190" s="80">
        <f>N_4!C943</f>
        <v>0</v>
      </c>
      <c r="D190" s="9"/>
      <c r="F190" s="303"/>
      <c r="G190" s="17"/>
      <c r="H190" s="90"/>
      <c r="I190" s="90"/>
      <c r="J190" s="80">
        <f>IF(C190-H190-I190&lt;C190,C190-H190-I190,C190)</f>
        <v>0</v>
      </c>
      <c r="K190" s="160"/>
      <c r="L190" s="160"/>
      <c r="M190" s="17"/>
      <c r="N190" s="17"/>
      <c r="O190" s="17"/>
      <c r="P190" s="62"/>
    </row>
    <row r="191" spans="2:16" x14ac:dyDescent="0.25">
      <c r="B191" s="7"/>
      <c r="C191" s="13"/>
      <c r="D191" s="9"/>
      <c r="E191" s="294"/>
      <c r="F191" s="307"/>
      <c r="G191" s="163"/>
      <c r="H191" s="90"/>
      <c r="I191" s="90"/>
      <c r="J191" s="90"/>
      <c r="K191" s="160"/>
      <c r="L191" s="160"/>
      <c r="M191" s="17"/>
      <c r="N191" s="17"/>
      <c r="O191" s="17"/>
      <c r="P191" s="62"/>
    </row>
    <row r="192" spans="2:16" x14ac:dyDescent="0.25">
      <c r="B192" s="7" t="s">
        <v>247</v>
      </c>
      <c r="C192" s="80">
        <f>N_3!B402+N_3!C402</f>
        <v>0</v>
      </c>
      <c r="D192" s="9"/>
      <c r="F192" s="303"/>
      <c r="G192" s="17"/>
      <c r="H192" s="90"/>
      <c r="I192" s="90"/>
      <c r="J192" s="80">
        <f>IF(C192-H192-I192&lt;C192,C192-H192-I192,C192)</f>
        <v>0</v>
      </c>
      <c r="K192" s="160"/>
      <c r="L192" s="160"/>
      <c r="M192" s="17"/>
      <c r="N192" s="17"/>
      <c r="O192" s="17"/>
      <c r="P192" s="62"/>
    </row>
    <row r="193" spans="2:16" x14ac:dyDescent="0.25">
      <c r="B193" s="7"/>
      <c r="C193" s="80"/>
      <c r="D193" s="9"/>
      <c r="F193" s="303"/>
      <c r="G193" s="17"/>
      <c r="H193" s="90"/>
      <c r="I193" s="90"/>
      <c r="J193" s="80"/>
      <c r="K193" s="160"/>
      <c r="L193" s="160"/>
      <c r="M193" s="17"/>
      <c r="N193" s="17"/>
      <c r="O193" s="17"/>
      <c r="P193" s="62"/>
    </row>
    <row r="194" spans="2:16" x14ac:dyDescent="0.25">
      <c r="B194" s="7" t="s">
        <v>181</v>
      </c>
      <c r="C194" s="92">
        <v>0</v>
      </c>
      <c r="D194" s="101"/>
      <c r="F194" s="303"/>
      <c r="G194" s="17"/>
      <c r="H194" s="90"/>
      <c r="I194" s="90"/>
      <c r="J194" s="80">
        <f>IF(C194-H194-I194&lt;C194,C194-H194-I194,C194)</f>
        <v>0</v>
      </c>
      <c r="K194" s="160"/>
      <c r="L194" s="160"/>
      <c r="M194" s="17"/>
      <c r="N194" s="17"/>
      <c r="O194" s="17"/>
      <c r="P194" s="62"/>
    </row>
    <row r="195" spans="2:16" x14ac:dyDescent="0.25">
      <c r="B195" s="7"/>
      <c r="C195" s="13"/>
      <c r="D195" s="9"/>
      <c r="F195" s="303"/>
      <c r="G195" s="19"/>
      <c r="H195" s="83"/>
      <c r="I195" s="83"/>
      <c r="J195" s="155"/>
      <c r="K195" s="159"/>
      <c r="L195" s="159"/>
      <c r="M195" s="19"/>
      <c r="N195" s="19"/>
      <c r="O195" s="19"/>
      <c r="P195" s="63"/>
    </row>
    <row r="196" spans="2:16" x14ac:dyDescent="0.25">
      <c r="B196" s="7" t="s">
        <v>22</v>
      </c>
      <c r="C196" s="128">
        <v>0</v>
      </c>
      <c r="D196" s="101"/>
      <c r="F196" s="303"/>
      <c r="G196" s="19"/>
      <c r="H196" s="83"/>
      <c r="I196" s="83"/>
      <c r="J196" s="85">
        <f>IF(C196-H196-I196&lt;C196,C196-H196-I196,C196)</f>
        <v>0</v>
      </c>
      <c r="K196" s="159"/>
      <c r="L196" s="159"/>
      <c r="M196" s="19"/>
      <c r="N196" s="19"/>
      <c r="O196" s="19"/>
      <c r="P196" s="63"/>
    </row>
    <row r="197" spans="2:16" x14ac:dyDescent="0.25">
      <c r="B197" s="7" t="s">
        <v>75</v>
      </c>
      <c r="C197" s="92">
        <v>0</v>
      </c>
      <c r="D197" s="101"/>
      <c r="F197" s="303"/>
      <c r="G197" s="19"/>
      <c r="H197" s="83"/>
      <c r="I197" s="83"/>
      <c r="J197" s="85"/>
      <c r="K197" s="159"/>
      <c r="L197" s="159"/>
      <c r="M197" s="19"/>
      <c r="N197" s="19"/>
      <c r="O197" s="19"/>
      <c r="P197" s="63"/>
    </row>
    <row r="198" spans="2:16" x14ac:dyDescent="0.25">
      <c r="B198" s="7" t="s">
        <v>76</v>
      </c>
      <c r="C198" s="92">
        <v>0</v>
      </c>
      <c r="D198" s="101"/>
      <c r="F198" s="303"/>
      <c r="G198" s="19"/>
      <c r="H198" s="83"/>
      <c r="I198" s="83"/>
      <c r="J198" s="85"/>
      <c r="K198" s="159"/>
      <c r="L198" s="159"/>
      <c r="M198" s="19"/>
      <c r="N198" s="19"/>
      <c r="O198" s="19"/>
      <c r="P198" s="63"/>
    </row>
    <row r="199" spans="2:16" x14ac:dyDescent="0.25">
      <c r="B199" s="7"/>
      <c r="C199" s="13"/>
      <c r="D199" s="9"/>
      <c r="F199" s="303"/>
      <c r="G199" s="19"/>
      <c r="H199" s="83"/>
      <c r="I199" s="83"/>
      <c r="J199" s="85"/>
      <c r="K199" s="159"/>
      <c r="L199" s="159"/>
      <c r="M199" s="19"/>
      <c r="N199" s="19"/>
      <c r="O199" s="19"/>
      <c r="P199" s="63"/>
    </row>
    <row r="200" spans="2:16" ht="15.75" thickBot="1" x14ac:dyDescent="0.3">
      <c r="B200" s="10" t="s">
        <v>26</v>
      </c>
      <c r="C200" s="174">
        <v>0</v>
      </c>
      <c r="D200" s="104"/>
      <c r="F200" s="306"/>
      <c r="G200" s="20"/>
      <c r="H200" s="161"/>
      <c r="I200" s="161"/>
      <c r="J200" s="145">
        <f>IF(C200-H200-I200&lt;C200,C200-H200-I200,C200)</f>
        <v>0</v>
      </c>
      <c r="K200" s="162"/>
      <c r="L200" s="162"/>
      <c r="M200" s="20"/>
      <c r="N200" s="20"/>
      <c r="O200" s="20"/>
      <c r="P200" s="65"/>
    </row>
    <row r="201" spans="2:16" ht="15.75" thickBot="1" x14ac:dyDescent="0.3"/>
    <row r="202" spans="2:16" x14ac:dyDescent="0.25">
      <c r="B202" s="250" t="str">
        <f>N_1!B192</f>
        <v>Kraftwerk 11</v>
      </c>
      <c r="C202" s="82">
        <f>SUM(C204,C208,C210,C212,C214,C218)</f>
        <v>0</v>
      </c>
      <c r="D202" s="6"/>
    </row>
    <row r="203" spans="2:16" x14ac:dyDescent="0.25">
      <c r="B203" s="7" t="s">
        <v>3</v>
      </c>
      <c r="C203" s="21">
        <f>N_1!C194</f>
        <v>0</v>
      </c>
      <c r="D203" s="101"/>
    </row>
    <row r="204" spans="2:16" x14ac:dyDescent="0.25">
      <c r="B204" s="7" t="s">
        <v>244</v>
      </c>
      <c r="C204" s="128">
        <v>0</v>
      </c>
      <c r="D204" s="102"/>
    </row>
    <row r="205" spans="2:16" x14ac:dyDescent="0.25">
      <c r="B205" s="7" t="s">
        <v>75</v>
      </c>
      <c r="C205" s="92">
        <v>0</v>
      </c>
      <c r="D205" s="102"/>
    </row>
    <row r="206" spans="2:16" x14ac:dyDescent="0.25">
      <c r="B206" s="7" t="s">
        <v>76</v>
      </c>
      <c r="C206" s="92">
        <v>0</v>
      </c>
      <c r="D206" s="102"/>
    </row>
    <row r="207" spans="2:16" x14ac:dyDescent="0.25">
      <c r="B207" s="7"/>
      <c r="C207" s="251"/>
      <c r="D207" s="252"/>
    </row>
    <row r="208" spans="2:16" x14ac:dyDescent="0.25">
      <c r="B208" s="7" t="s">
        <v>245</v>
      </c>
      <c r="C208" s="80">
        <f>N_4!C1047</f>
        <v>0</v>
      </c>
      <c r="D208" s="9"/>
    </row>
    <row r="209" spans="2:4" x14ac:dyDescent="0.25">
      <c r="B209" s="7"/>
      <c r="C209" s="13"/>
      <c r="D209" s="9"/>
    </row>
    <row r="210" spans="2:4" x14ac:dyDescent="0.25">
      <c r="B210" s="7" t="s">
        <v>247</v>
      </c>
      <c r="C210" s="80">
        <f>N_3!B446+N_3!C446</f>
        <v>0</v>
      </c>
      <c r="D210" s="9"/>
    </row>
    <row r="211" spans="2:4" x14ac:dyDescent="0.25">
      <c r="B211" s="7"/>
      <c r="C211" s="80"/>
      <c r="D211" s="9"/>
    </row>
    <row r="212" spans="2:4" x14ac:dyDescent="0.25">
      <c r="B212" s="7" t="s">
        <v>181</v>
      </c>
      <c r="C212" s="92">
        <v>0</v>
      </c>
      <c r="D212" s="101"/>
    </row>
    <row r="213" spans="2:4" x14ac:dyDescent="0.25">
      <c r="B213" s="7"/>
      <c r="C213" s="13"/>
      <c r="D213" s="9"/>
    </row>
    <row r="214" spans="2:4" x14ac:dyDescent="0.25">
      <c r="B214" s="7" t="s">
        <v>22</v>
      </c>
      <c r="C214" s="128">
        <v>0</v>
      </c>
      <c r="D214" s="101"/>
    </row>
    <row r="215" spans="2:4" x14ac:dyDescent="0.25">
      <c r="B215" s="7" t="s">
        <v>75</v>
      </c>
      <c r="C215" s="92">
        <v>0</v>
      </c>
      <c r="D215" s="101"/>
    </row>
    <row r="216" spans="2:4" x14ac:dyDescent="0.25">
      <c r="B216" s="7" t="s">
        <v>76</v>
      </c>
      <c r="C216" s="92">
        <v>0</v>
      </c>
      <c r="D216" s="101"/>
    </row>
    <row r="217" spans="2:4" x14ac:dyDescent="0.25">
      <c r="B217" s="7"/>
      <c r="C217" s="13"/>
      <c r="D217" s="9"/>
    </row>
    <row r="218" spans="2:4" ht="15.75" thickBot="1" x14ac:dyDescent="0.3">
      <c r="B218" s="10" t="s">
        <v>26</v>
      </c>
      <c r="C218" s="174">
        <v>0</v>
      </c>
      <c r="D218" s="104"/>
    </row>
    <row r="219" spans="2:4" ht="15.75" thickBot="1" x14ac:dyDescent="0.3"/>
    <row r="220" spans="2:4" x14ac:dyDescent="0.25">
      <c r="B220" s="250" t="str">
        <f>N_1!B209</f>
        <v>Kraftwerk 12</v>
      </c>
      <c r="C220" s="82">
        <f>SUM(C222,C226,C228,C230,C232,C236)</f>
        <v>0</v>
      </c>
      <c r="D220" s="6"/>
    </row>
    <row r="221" spans="2:4" x14ac:dyDescent="0.25">
      <c r="B221" s="7" t="s">
        <v>3</v>
      </c>
      <c r="C221" s="21">
        <f>N_1!C213</f>
        <v>0</v>
      </c>
      <c r="D221" s="101"/>
    </row>
    <row r="222" spans="2:4" x14ac:dyDescent="0.25">
      <c r="B222" s="7" t="s">
        <v>244</v>
      </c>
      <c r="C222" s="128">
        <v>0</v>
      </c>
      <c r="D222" s="102"/>
    </row>
    <row r="223" spans="2:4" x14ac:dyDescent="0.25">
      <c r="B223" s="7" t="s">
        <v>75</v>
      </c>
      <c r="C223" s="92">
        <v>0</v>
      </c>
      <c r="D223" s="102"/>
    </row>
    <row r="224" spans="2:4" x14ac:dyDescent="0.25">
      <c r="B224" s="7" t="s">
        <v>76</v>
      </c>
      <c r="C224" s="92">
        <v>0</v>
      </c>
      <c r="D224" s="102"/>
    </row>
    <row r="225" spans="2:4" x14ac:dyDescent="0.25">
      <c r="B225" s="7"/>
      <c r="C225" s="251"/>
      <c r="D225" s="252"/>
    </row>
    <row r="226" spans="2:4" x14ac:dyDescent="0.25">
      <c r="B226" s="7" t="s">
        <v>245</v>
      </c>
      <c r="C226" s="80">
        <f>N_4!C1151</f>
        <v>0</v>
      </c>
      <c r="D226" s="9"/>
    </row>
    <row r="227" spans="2:4" x14ac:dyDescent="0.25">
      <c r="B227" s="7"/>
      <c r="C227" s="13"/>
      <c r="D227" s="9"/>
    </row>
    <row r="228" spans="2:4" x14ac:dyDescent="0.25">
      <c r="B228" s="7" t="s">
        <v>247</v>
      </c>
      <c r="C228" s="80">
        <f>N_3!B490+N_3!C490</f>
        <v>0</v>
      </c>
      <c r="D228" s="9"/>
    </row>
    <row r="229" spans="2:4" x14ac:dyDescent="0.25">
      <c r="B229" s="7"/>
      <c r="C229" s="80"/>
      <c r="D229" s="9"/>
    </row>
    <row r="230" spans="2:4" x14ac:dyDescent="0.25">
      <c r="B230" s="7" t="s">
        <v>181</v>
      </c>
      <c r="C230" s="92">
        <v>0</v>
      </c>
      <c r="D230" s="101"/>
    </row>
    <row r="231" spans="2:4" x14ac:dyDescent="0.25">
      <c r="B231" s="7"/>
      <c r="C231" s="13"/>
      <c r="D231" s="9"/>
    </row>
    <row r="232" spans="2:4" x14ac:dyDescent="0.25">
      <c r="B232" s="7" t="s">
        <v>22</v>
      </c>
      <c r="C232" s="128">
        <v>0</v>
      </c>
      <c r="D232" s="101"/>
    </row>
    <row r="233" spans="2:4" x14ac:dyDescent="0.25">
      <c r="B233" s="7" t="s">
        <v>75</v>
      </c>
      <c r="C233" s="92">
        <v>0</v>
      </c>
      <c r="D233" s="101"/>
    </row>
    <row r="234" spans="2:4" x14ac:dyDescent="0.25">
      <c r="B234" s="7" t="s">
        <v>76</v>
      </c>
      <c r="C234" s="92">
        <v>0</v>
      </c>
      <c r="D234" s="101"/>
    </row>
    <row r="235" spans="2:4" x14ac:dyDescent="0.25">
      <c r="B235" s="7"/>
      <c r="C235" s="13"/>
      <c r="D235" s="9"/>
    </row>
    <row r="236" spans="2:4" ht="15.75" thickBot="1" x14ac:dyDescent="0.3">
      <c r="B236" s="10" t="s">
        <v>26</v>
      </c>
      <c r="C236" s="174">
        <v>0</v>
      </c>
      <c r="D236" s="104"/>
    </row>
    <row r="237" spans="2:4" ht="15.75" thickBot="1" x14ac:dyDescent="0.3"/>
    <row r="238" spans="2:4" x14ac:dyDescent="0.25">
      <c r="B238" s="250" t="str">
        <f>N_1!B226</f>
        <v>Kraftwerk 13</v>
      </c>
      <c r="C238" s="82">
        <f>SUM(C240,C244,C246,C248,C250,C254)</f>
        <v>0</v>
      </c>
      <c r="D238" s="6"/>
    </row>
    <row r="239" spans="2:4" x14ac:dyDescent="0.25">
      <c r="B239" s="7" t="s">
        <v>3</v>
      </c>
      <c r="C239" s="21">
        <f>N_1!C230</f>
        <v>0</v>
      </c>
      <c r="D239" s="101"/>
    </row>
    <row r="240" spans="2:4" x14ac:dyDescent="0.25">
      <c r="B240" s="7" t="s">
        <v>244</v>
      </c>
      <c r="C240" s="128">
        <v>0</v>
      </c>
      <c r="D240" s="102"/>
    </row>
    <row r="241" spans="2:4" x14ac:dyDescent="0.25">
      <c r="B241" s="7" t="s">
        <v>75</v>
      </c>
      <c r="C241" s="92">
        <v>0</v>
      </c>
      <c r="D241" s="102"/>
    </row>
    <row r="242" spans="2:4" x14ac:dyDescent="0.25">
      <c r="B242" s="7" t="s">
        <v>76</v>
      </c>
      <c r="C242" s="92">
        <v>0</v>
      </c>
      <c r="D242" s="102"/>
    </row>
    <row r="243" spans="2:4" x14ac:dyDescent="0.25">
      <c r="B243" s="7"/>
      <c r="C243" s="251"/>
      <c r="D243" s="252"/>
    </row>
    <row r="244" spans="2:4" x14ac:dyDescent="0.25">
      <c r="B244" s="7" t="s">
        <v>245</v>
      </c>
      <c r="C244" s="80">
        <f>N_4!C1255</f>
        <v>0</v>
      </c>
      <c r="D244" s="9"/>
    </row>
    <row r="245" spans="2:4" x14ac:dyDescent="0.25">
      <c r="B245" s="7"/>
      <c r="C245" s="13"/>
      <c r="D245" s="9"/>
    </row>
    <row r="246" spans="2:4" x14ac:dyDescent="0.25">
      <c r="B246" s="7" t="s">
        <v>247</v>
      </c>
      <c r="C246" s="80">
        <f>N_3!B534+N_3!C534</f>
        <v>0</v>
      </c>
      <c r="D246" s="9"/>
    </row>
    <row r="247" spans="2:4" x14ac:dyDescent="0.25">
      <c r="B247" s="7"/>
      <c r="C247" s="80"/>
      <c r="D247" s="9"/>
    </row>
    <row r="248" spans="2:4" x14ac:dyDescent="0.25">
      <c r="B248" s="7" t="s">
        <v>181</v>
      </c>
      <c r="C248" s="92">
        <v>0</v>
      </c>
      <c r="D248" s="101"/>
    </row>
    <row r="249" spans="2:4" x14ac:dyDescent="0.25">
      <c r="B249" s="7"/>
      <c r="C249" s="13"/>
      <c r="D249" s="9"/>
    </row>
    <row r="250" spans="2:4" x14ac:dyDescent="0.25">
      <c r="B250" s="7" t="s">
        <v>22</v>
      </c>
      <c r="C250" s="128">
        <v>0</v>
      </c>
      <c r="D250" s="101"/>
    </row>
    <row r="251" spans="2:4" x14ac:dyDescent="0.25">
      <c r="B251" s="7" t="s">
        <v>75</v>
      </c>
      <c r="C251" s="92">
        <v>0</v>
      </c>
      <c r="D251" s="101"/>
    </row>
    <row r="252" spans="2:4" x14ac:dyDescent="0.25">
      <c r="B252" s="7" t="s">
        <v>76</v>
      </c>
      <c r="C252" s="92">
        <v>0</v>
      </c>
      <c r="D252" s="101"/>
    </row>
    <row r="253" spans="2:4" x14ac:dyDescent="0.25">
      <c r="B253" s="7"/>
      <c r="C253" s="13"/>
      <c r="D253" s="9"/>
    </row>
    <row r="254" spans="2:4" ht="15.75" thickBot="1" x14ac:dyDescent="0.3">
      <c r="B254" s="10" t="s">
        <v>26</v>
      </c>
      <c r="C254" s="174">
        <v>0</v>
      </c>
      <c r="D254" s="104"/>
    </row>
    <row r="255" spans="2:4" ht="15.75" thickBot="1" x14ac:dyDescent="0.3"/>
    <row r="256" spans="2:4" x14ac:dyDescent="0.25">
      <c r="B256" s="250" t="str">
        <f>N_1!B243</f>
        <v>Kraftwerk 14</v>
      </c>
      <c r="C256" s="82">
        <f>SUM(C258,C262,C264,C266,C268,C272)</f>
        <v>0</v>
      </c>
      <c r="D256" s="6"/>
    </row>
    <row r="257" spans="2:4" x14ac:dyDescent="0.25">
      <c r="B257" s="7" t="s">
        <v>3</v>
      </c>
      <c r="C257" s="21">
        <f>N_1!C244</f>
        <v>0</v>
      </c>
      <c r="D257" s="101"/>
    </row>
    <row r="258" spans="2:4" x14ac:dyDescent="0.25">
      <c r="B258" s="7" t="s">
        <v>244</v>
      </c>
      <c r="C258" s="128">
        <v>0</v>
      </c>
      <c r="D258" s="102"/>
    </row>
    <row r="259" spans="2:4" x14ac:dyDescent="0.25">
      <c r="B259" s="7" t="s">
        <v>75</v>
      </c>
      <c r="C259" s="92">
        <v>0</v>
      </c>
      <c r="D259" s="102"/>
    </row>
    <row r="260" spans="2:4" x14ac:dyDescent="0.25">
      <c r="B260" s="7" t="s">
        <v>76</v>
      </c>
      <c r="C260" s="92">
        <v>0</v>
      </c>
      <c r="D260" s="102"/>
    </row>
    <row r="261" spans="2:4" x14ac:dyDescent="0.25">
      <c r="B261" s="7"/>
      <c r="C261" s="251"/>
      <c r="D261" s="252"/>
    </row>
    <row r="262" spans="2:4" x14ac:dyDescent="0.25">
      <c r="B262" s="7" t="s">
        <v>245</v>
      </c>
      <c r="C262" s="80">
        <f>N_4!C1359</f>
        <v>0</v>
      </c>
      <c r="D262" s="9"/>
    </row>
    <row r="263" spans="2:4" x14ac:dyDescent="0.25">
      <c r="B263" s="7"/>
      <c r="C263" s="13"/>
      <c r="D263" s="9"/>
    </row>
    <row r="264" spans="2:4" x14ac:dyDescent="0.25">
      <c r="B264" s="7" t="s">
        <v>247</v>
      </c>
      <c r="C264" s="80">
        <f>N_3!B578+N_3!C578</f>
        <v>0</v>
      </c>
      <c r="D264" s="9"/>
    </row>
    <row r="265" spans="2:4" x14ac:dyDescent="0.25">
      <c r="B265" s="7"/>
      <c r="C265" s="80"/>
      <c r="D265" s="9"/>
    </row>
    <row r="266" spans="2:4" x14ac:dyDescent="0.25">
      <c r="B266" s="7" t="s">
        <v>181</v>
      </c>
      <c r="C266" s="92">
        <v>0</v>
      </c>
      <c r="D266" s="101"/>
    </row>
    <row r="267" spans="2:4" x14ac:dyDescent="0.25">
      <c r="B267" s="7"/>
      <c r="C267" s="13"/>
      <c r="D267" s="9"/>
    </row>
    <row r="268" spans="2:4" x14ac:dyDescent="0.25">
      <c r="B268" s="7" t="s">
        <v>22</v>
      </c>
      <c r="C268" s="128">
        <v>0</v>
      </c>
      <c r="D268" s="101"/>
    </row>
    <row r="269" spans="2:4" x14ac:dyDescent="0.25">
      <c r="B269" s="7" t="s">
        <v>75</v>
      </c>
      <c r="C269" s="92">
        <v>0</v>
      </c>
      <c r="D269" s="101"/>
    </row>
    <row r="270" spans="2:4" x14ac:dyDescent="0.25">
      <c r="B270" s="7" t="s">
        <v>76</v>
      </c>
      <c r="C270" s="92">
        <v>0</v>
      </c>
      <c r="D270" s="101"/>
    </row>
    <row r="271" spans="2:4" x14ac:dyDescent="0.25">
      <c r="B271" s="7"/>
      <c r="C271" s="13"/>
      <c r="D271" s="9"/>
    </row>
    <row r="272" spans="2:4" ht="15.75" thickBot="1" x14ac:dyDescent="0.3">
      <c r="B272" s="10" t="s">
        <v>26</v>
      </c>
      <c r="C272" s="174">
        <v>0</v>
      </c>
      <c r="D272" s="104"/>
    </row>
    <row r="273" spans="2:4" ht="15.75" thickBot="1" x14ac:dyDescent="0.3"/>
    <row r="274" spans="2:4" x14ac:dyDescent="0.25">
      <c r="B274" s="250" t="str">
        <f>N_1!B260</f>
        <v>Kraftwerk 15</v>
      </c>
      <c r="C274" s="82">
        <f>SUM(C276,C280,C282,C284,C286,C290)</f>
        <v>0</v>
      </c>
      <c r="D274" s="6"/>
    </row>
    <row r="275" spans="2:4" x14ac:dyDescent="0.25">
      <c r="B275" s="7" t="s">
        <v>3</v>
      </c>
      <c r="C275" s="21">
        <f>N_1!C266</f>
        <v>0</v>
      </c>
      <c r="D275" s="101"/>
    </row>
    <row r="276" spans="2:4" x14ac:dyDescent="0.25">
      <c r="B276" s="7" t="s">
        <v>244</v>
      </c>
      <c r="C276" s="128">
        <v>0</v>
      </c>
      <c r="D276" s="102"/>
    </row>
    <row r="277" spans="2:4" x14ac:dyDescent="0.25">
      <c r="B277" s="7" t="s">
        <v>75</v>
      </c>
      <c r="C277" s="92">
        <v>0</v>
      </c>
      <c r="D277" s="102"/>
    </row>
    <row r="278" spans="2:4" x14ac:dyDescent="0.25">
      <c r="B278" s="7" t="s">
        <v>76</v>
      </c>
      <c r="C278" s="92">
        <v>0</v>
      </c>
      <c r="D278" s="102"/>
    </row>
    <row r="279" spans="2:4" x14ac:dyDescent="0.25">
      <c r="B279" s="7"/>
      <c r="C279" s="251"/>
      <c r="D279" s="252"/>
    </row>
    <row r="280" spans="2:4" x14ac:dyDescent="0.25">
      <c r="B280" s="7" t="s">
        <v>245</v>
      </c>
      <c r="C280" s="80">
        <f>N_4!C1463</f>
        <v>0</v>
      </c>
      <c r="D280" s="9"/>
    </row>
    <row r="281" spans="2:4" x14ac:dyDescent="0.25">
      <c r="B281" s="7"/>
      <c r="C281" s="13"/>
      <c r="D281" s="9"/>
    </row>
    <row r="282" spans="2:4" x14ac:dyDescent="0.25">
      <c r="B282" s="7" t="s">
        <v>247</v>
      </c>
      <c r="C282" s="80">
        <f>N_3!B622+N_3!C622</f>
        <v>0</v>
      </c>
      <c r="D282" s="9"/>
    </row>
    <row r="283" spans="2:4" x14ac:dyDescent="0.25">
      <c r="B283" s="7"/>
      <c r="C283" s="80"/>
      <c r="D283" s="9"/>
    </row>
    <row r="284" spans="2:4" x14ac:dyDescent="0.25">
      <c r="B284" s="7" t="s">
        <v>181</v>
      </c>
      <c r="C284" s="92">
        <v>0</v>
      </c>
      <c r="D284" s="101"/>
    </row>
    <row r="285" spans="2:4" x14ac:dyDescent="0.25">
      <c r="B285" s="7"/>
      <c r="C285" s="13"/>
      <c r="D285" s="9"/>
    </row>
    <row r="286" spans="2:4" x14ac:dyDescent="0.25">
      <c r="B286" s="7" t="s">
        <v>22</v>
      </c>
      <c r="C286" s="128">
        <v>0</v>
      </c>
      <c r="D286" s="101"/>
    </row>
    <row r="287" spans="2:4" x14ac:dyDescent="0.25">
      <c r="B287" s="7" t="s">
        <v>75</v>
      </c>
      <c r="C287" s="92">
        <v>0</v>
      </c>
      <c r="D287" s="101"/>
    </row>
    <row r="288" spans="2:4" x14ac:dyDescent="0.25">
      <c r="B288" s="7" t="s">
        <v>76</v>
      </c>
      <c r="C288" s="92">
        <v>0</v>
      </c>
      <c r="D288" s="101"/>
    </row>
    <row r="289" spans="2:4" x14ac:dyDescent="0.25">
      <c r="B289" s="7"/>
      <c r="C289" s="13"/>
      <c r="D289" s="9"/>
    </row>
    <row r="290" spans="2:4" ht="15.75" thickBot="1" x14ac:dyDescent="0.3">
      <c r="B290" s="10" t="s">
        <v>26</v>
      </c>
      <c r="C290" s="174">
        <v>0</v>
      </c>
      <c r="D290" s="104"/>
    </row>
    <row r="291" spans="2:4" s="53" customFormat="1" ht="15.75" thickBot="1" x14ac:dyDescent="0.3">
      <c r="B291" s="429"/>
      <c r="C291" s="430"/>
      <c r="D291" s="356"/>
    </row>
    <row r="292" spans="2:4" ht="15.75" thickBot="1" x14ac:dyDescent="0.3"/>
    <row r="293" spans="2:4" ht="18.75" x14ac:dyDescent="0.3">
      <c r="B293" s="31" t="s">
        <v>4</v>
      </c>
      <c r="C293" s="78">
        <f>SUM(C295:C296)</f>
        <v>0</v>
      </c>
      <c r="D293" s="32"/>
    </row>
    <row r="294" spans="2:4" x14ac:dyDescent="0.25">
      <c r="B294" s="33" t="s">
        <v>3</v>
      </c>
      <c r="C294" s="353">
        <f>SUM(C299,C304,C309,C314,C319,C324,C329,C334,C339,C344,C349,C354,C359,C364,C369)</f>
        <v>0</v>
      </c>
      <c r="D294" s="4"/>
    </row>
    <row r="295" spans="2:4" x14ac:dyDescent="0.25">
      <c r="B295" s="3" t="s">
        <v>244</v>
      </c>
      <c r="C295" s="68">
        <f>SUM(C300,C305,C310,C315,C320,C325,C330,C335,C340,C345,C350,C355,C360,C365,C370)</f>
        <v>0</v>
      </c>
      <c r="D295" s="4"/>
    </row>
    <row r="296" spans="2:4" ht="15.75" thickBot="1" x14ac:dyDescent="0.3">
      <c r="B296" s="297" t="s">
        <v>247</v>
      </c>
      <c r="C296" s="248">
        <f>SUM(C301,C306,C311,C316,C321,C326,C331,C336,C341,C346,C351,C356,C361,C366,C371)</f>
        <v>0</v>
      </c>
      <c r="D296" s="144"/>
    </row>
    <row r="297" spans="2:4" ht="15.75" thickBot="1" x14ac:dyDescent="0.3">
      <c r="B297" s="291"/>
      <c r="C297" s="27"/>
      <c r="D297" s="28"/>
    </row>
    <row r="298" spans="2:4" x14ac:dyDescent="0.25">
      <c r="B298" s="247" t="str">
        <f>N_1!B283</f>
        <v xml:space="preserve">Kraftwerk 1 </v>
      </c>
      <c r="C298" s="78">
        <f>SUM(C300+C301)</f>
        <v>0</v>
      </c>
      <c r="D298" s="32"/>
    </row>
    <row r="299" spans="2:4" x14ac:dyDescent="0.25">
      <c r="B299" s="61" t="s">
        <v>3</v>
      </c>
      <c r="C299" s="253">
        <f>N_1!C284</f>
        <v>0</v>
      </c>
      <c r="D299" s="103"/>
    </row>
    <row r="300" spans="2:4" x14ac:dyDescent="0.25">
      <c r="B300" s="61" t="s">
        <v>315</v>
      </c>
      <c r="C300" s="128">
        <v>0</v>
      </c>
      <c r="D300" s="103"/>
    </row>
    <row r="301" spans="2:4" ht="15.75" thickBot="1" x14ac:dyDescent="0.3">
      <c r="B301" s="165" t="s">
        <v>247</v>
      </c>
      <c r="C301" s="248">
        <f>N_3!B669+N_3!C669</f>
        <v>0</v>
      </c>
      <c r="D301" s="249"/>
    </row>
    <row r="302" spans="2:4" ht="15.75" thickBot="1" x14ac:dyDescent="0.3">
      <c r="B302" s="48"/>
      <c r="C302" s="60"/>
      <c r="D302" s="12"/>
    </row>
    <row r="303" spans="2:4" x14ac:dyDescent="0.25">
      <c r="B303" s="247" t="str">
        <f>N_1!B288</f>
        <v>Kraftwerk 2</v>
      </c>
      <c r="C303" s="78">
        <f>SUM(C305+C306)</f>
        <v>0</v>
      </c>
      <c r="D303" s="32"/>
    </row>
    <row r="304" spans="2:4" x14ac:dyDescent="0.25">
      <c r="B304" s="61" t="s">
        <v>3</v>
      </c>
      <c r="C304" s="253">
        <f>N_1!C289</f>
        <v>0</v>
      </c>
      <c r="D304" s="103"/>
    </row>
    <row r="305" spans="2:4" x14ac:dyDescent="0.25">
      <c r="B305" s="61" t="s">
        <v>315</v>
      </c>
      <c r="C305" s="128">
        <v>0</v>
      </c>
      <c r="D305" s="103"/>
    </row>
    <row r="306" spans="2:4" ht="15.75" thickBot="1" x14ac:dyDescent="0.3">
      <c r="B306" s="165" t="s">
        <v>247</v>
      </c>
      <c r="C306" s="248">
        <f>N_3!B713+N_3!C713</f>
        <v>0</v>
      </c>
      <c r="D306" s="249"/>
    </row>
    <row r="307" spans="2:4" ht="15.75" thickBot="1" x14ac:dyDescent="0.3">
      <c r="B307" s="48"/>
      <c r="C307" s="12"/>
      <c r="D307" s="12"/>
    </row>
    <row r="308" spans="2:4" x14ac:dyDescent="0.25">
      <c r="B308" s="247" t="str">
        <f>N_1!B293</f>
        <v>Kraftwerk 3</v>
      </c>
      <c r="C308" s="78">
        <f>SUM(C310+C311)</f>
        <v>0</v>
      </c>
      <c r="D308" s="32"/>
    </row>
    <row r="309" spans="2:4" x14ac:dyDescent="0.25">
      <c r="B309" s="61" t="s">
        <v>3</v>
      </c>
      <c r="C309" s="253">
        <f>N_1!C294</f>
        <v>0</v>
      </c>
      <c r="D309" s="103"/>
    </row>
    <row r="310" spans="2:4" x14ac:dyDescent="0.25">
      <c r="B310" s="61" t="s">
        <v>315</v>
      </c>
      <c r="C310" s="128">
        <v>0</v>
      </c>
      <c r="D310" s="103"/>
    </row>
    <row r="311" spans="2:4" ht="15.75" thickBot="1" x14ac:dyDescent="0.3">
      <c r="B311" s="165" t="s">
        <v>247</v>
      </c>
      <c r="C311" s="248">
        <f>N_3!B757+N_3!C757</f>
        <v>0</v>
      </c>
      <c r="D311" s="249"/>
    </row>
    <row r="312" spans="2:4" ht="15.75" thickBot="1" x14ac:dyDescent="0.3">
      <c r="B312" s="48"/>
      <c r="C312" s="12"/>
      <c r="D312" s="12"/>
    </row>
    <row r="313" spans="2:4" x14ac:dyDescent="0.25">
      <c r="B313" s="247" t="str">
        <f>N_1!B298</f>
        <v xml:space="preserve">Kraftwerk 4 </v>
      </c>
      <c r="C313" s="78">
        <f>SUM(C315+C316)</f>
        <v>0</v>
      </c>
      <c r="D313" s="32"/>
    </row>
    <row r="314" spans="2:4" x14ac:dyDescent="0.25">
      <c r="B314" s="61" t="s">
        <v>3</v>
      </c>
      <c r="C314" s="253">
        <f>N_1!C299</f>
        <v>0</v>
      </c>
      <c r="D314" s="103"/>
    </row>
    <row r="315" spans="2:4" x14ac:dyDescent="0.25">
      <c r="B315" s="61" t="s">
        <v>315</v>
      </c>
      <c r="C315" s="128">
        <v>0</v>
      </c>
      <c r="D315" s="103"/>
    </row>
    <row r="316" spans="2:4" ht="15.75" thickBot="1" x14ac:dyDescent="0.3">
      <c r="B316" s="165" t="s">
        <v>247</v>
      </c>
      <c r="C316" s="248">
        <f>N_3!B801+N_3!C801</f>
        <v>0</v>
      </c>
      <c r="D316" s="249"/>
    </row>
    <row r="317" spans="2:4" ht="15.75" thickBot="1" x14ac:dyDescent="0.3">
      <c r="B317" s="48"/>
      <c r="C317" s="12"/>
      <c r="D317" s="49"/>
    </row>
    <row r="318" spans="2:4" x14ac:dyDescent="0.25">
      <c r="B318" s="247" t="str">
        <f>N_1!B303</f>
        <v>Kraftwerk 5</v>
      </c>
      <c r="C318" s="78">
        <f>SUM(C320+C321)</f>
        <v>0</v>
      </c>
      <c r="D318" s="32"/>
    </row>
    <row r="319" spans="2:4" x14ac:dyDescent="0.25">
      <c r="B319" s="61" t="s">
        <v>3</v>
      </c>
      <c r="C319" s="253">
        <f>N_1!C304</f>
        <v>0</v>
      </c>
      <c r="D319" s="103"/>
    </row>
    <row r="320" spans="2:4" x14ac:dyDescent="0.25">
      <c r="B320" s="61" t="s">
        <v>315</v>
      </c>
      <c r="C320" s="128">
        <v>0</v>
      </c>
      <c r="D320" s="103"/>
    </row>
    <row r="321" spans="2:4" ht="15.75" thickBot="1" x14ac:dyDescent="0.3">
      <c r="B321" s="165" t="s">
        <v>247</v>
      </c>
      <c r="C321" s="248">
        <f>N_3!B845+N_3!C845</f>
        <v>0</v>
      </c>
      <c r="D321" s="249"/>
    </row>
    <row r="322" spans="2:4" ht="15.75" thickBot="1" x14ac:dyDescent="0.3">
      <c r="B322" s="48"/>
      <c r="C322" s="49"/>
      <c r="D322" s="12"/>
    </row>
    <row r="323" spans="2:4" x14ac:dyDescent="0.25">
      <c r="B323" s="247" t="str">
        <f>N_1!B308</f>
        <v>Kraftwerk 6</v>
      </c>
      <c r="C323" s="78">
        <f>SUM(C325+C326)</f>
        <v>0</v>
      </c>
      <c r="D323" s="32"/>
    </row>
    <row r="324" spans="2:4" x14ac:dyDescent="0.25">
      <c r="B324" s="61" t="s">
        <v>3</v>
      </c>
      <c r="C324" s="253">
        <f>N_1!C309</f>
        <v>0</v>
      </c>
      <c r="D324" s="103"/>
    </row>
    <row r="325" spans="2:4" x14ac:dyDescent="0.25">
      <c r="B325" s="61" t="s">
        <v>315</v>
      </c>
      <c r="C325" s="128">
        <v>0</v>
      </c>
      <c r="D325" s="103"/>
    </row>
    <row r="326" spans="2:4" ht="15.75" thickBot="1" x14ac:dyDescent="0.3">
      <c r="B326" s="165" t="s">
        <v>247</v>
      </c>
      <c r="C326" s="248">
        <f>N_3!B889+N_3!C889</f>
        <v>0</v>
      </c>
      <c r="D326" s="249"/>
    </row>
    <row r="327" spans="2:4" ht="15.75" thickBot="1" x14ac:dyDescent="0.3">
      <c r="B327" s="50"/>
      <c r="C327" s="49"/>
      <c r="D327" s="49"/>
    </row>
    <row r="328" spans="2:4" x14ac:dyDescent="0.25">
      <c r="B328" s="247" t="str">
        <f>N_1!B313</f>
        <v>Kraftwerk 7</v>
      </c>
      <c r="C328" s="78">
        <f>SUM(C330+C331)</f>
        <v>0</v>
      </c>
      <c r="D328" s="32"/>
    </row>
    <row r="329" spans="2:4" x14ac:dyDescent="0.25">
      <c r="B329" s="61" t="s">
        <v>3</v>
      </c>
      <c r="C329" s="253">
        <f>N_1!C314</f>
        <v>0</v>
      </c>
      <c r="D329" s="103"/>
    </row>
    <row r="330" spans="2:4" x14ac:dyDescent="0.25">
      <c r="B330" s="61" t="s">
        <v>315</v>
      </c>
      <c r="C330" s="128">
        <v>0</v>
      </c>
      <c r="D330" s="103"/>
    </row>
    <row r="331" spans="2:4" ht="15.75" thickBot="1" x14ac:dyDescent="0.3">
      <c r="B331" s="165" t="s">
        <v>247</v>
      </c>
      <c r="C331" s="248">
        <f>N_3!B933+N_3!C933</f>
        <v>0</v>
      </c>
      <c r="D331" s="249"/>
    </row>
    <row r="332" spans="2:4" ht="15.75" thickBot="1" x14ac:dyDescent="0.3">
      <c r="B332" s="50"/>
      <c r="C332" s="49"/>
      <c r="D332" s="49"/>
    </row>
    <row r="333" spans="2:4" x14ac:dyDescent="0.25">
      <c r="B333" s="247" t="str">
        <f>N_1!B318</f>
        <v>Kraftwerk 8</v>
      </c>
      <c r="C333" s="78">
        <f>SUM(C335+C336)</f>
        <v>0</v>
      </c>
      <c r="D333" s="32"/>
    </row>
    <row r="334" spans="2:4" x14ac:dyDescent="0.25">
      <c r="B334" s="61" t="s">
        <v>3</v>
      </c>
      <c r="C334" s="253">
        <f>N_1!C319</f>
        <v>0</v>
      </c>
      <c r="D334" s="103"/>
    </row>
    <row r="335" spans="2:4" x14ac:dyDescent="0.25">
      <c r="B335" s="61" t="s">
        <v>315</v>
      </c>
      <c r="C335" s="128">
        <v>0</v>
      </c>
      <c r="D335" s="103"/>
    </row>
    <row r="336" spans="2:4" ht="15.75" thickBot="1" x14ac:dyDescent="0.3">
      <c r="B336" s="165" t="s">
        <v>247</v>
      </c>
      <c r="C336" s="248">
        <f>N_3!B977+N_3!C977</f>
        <v>0</v>
      </c>
      <c r="D336" s="249"/>
    </row>
    <row r="337" spans="2:4" ht="15.75" thickBot="1" x14ac:dyDescent="0.3">
      <c r="B337" s="50"/>
      <c r="C337" s="49"/>
      <c r="D337" s="49"/>
    </row>
    <row r="338" spans="2:4" x14ac:dyDescent="0.25">
      <c r="B338" s="247" t="str">
        <f>N_1!B323</f>
        <v>Kraftwerk 9</v>
      </c>
      <c r="C338" s="78">
        <f>SUM(C340+C341)</f>
        <v>0</v>
      </c>
      <c r="D338" s="32"/>
    </row>
    <row r="339" spans="2:4" x14ac:dyDescent="0.25">
      <c r="B339" s="61" t="s">
        <v>3</v>
      </c>
      <c r="C339" s="253">
        <f>N_1!C324</f>
        <v>0</v>
      </c>
      <c r="D339" s="103"/>
    </row>
    <row r="340" spans="2:4" x14ac:dyDescent="0.25">
      <c r="B340" s="61" t="s">
        <v>315</v>
      </c>
      <c r="C340" s="128">
        <v>0</v>
      </c>
      <c r="D340" s="103"/>
    </row>
    <row r="341" spans="2:4" ht="15.75" thickBot="1" x14ac:dyDescent="0.3">
      <c r="B341" s="165" t="s">
        <v>247</v>
      </c>
      <c r="C341" s="248">
        <f>N_3!B1021+N_3!C1021</f>
        <v>0</v>
      </c>
      <c r="D341" s="249"/>
    </row>
    <row r="342" spans="2:4" ht="15.75" thickBot="1" x14ac:dyDescent="0.3">
      <c r="B342" s="48"/>
      <c r="C342" s="12"/>
      <c r="D342" s="12"/>
    </row>
    <row r="343" spans="2:4" x14ac:dyDescent="0.25">
      <c r="B343" s="247" t="str">
        <f>N_1!B328</f>
        <v>Kraftwerk 10</v>
      </c>
      <c r="C343" s="78">
        <f>SUM(C345+C346)</f>
        <v>0</v>
      </c>
      <c r="D343" s="32"/>
    </row>
    <row r="344" spans="2:4" x14ac:dyDescent="0.25">
      <c r="B344" s="61" t="s">
        <v>3</v>
      </c>
      <c r="C344" s="253">
        <f>N_1!C329</f>
        <v>0</v>
      </c>
      <c r="D344" s="103"/>
    </row>
    <row r="345" spans="2:4" x14ac:dyDescent="0.25">
      <c r="B345" s="61" t="s">
        <v>315</v>
      </c>
      <c r="C345" s="128">
        <v>0</v>
      </c>
      <c r="D345" s="103"/>
    </row>
    <row r="346" spans="2:4" ht="15.75" thickBot="1" x14ac:dyDescent="0.3">
      <c r="B346" s="165" t="s">
        <v>247</v>
      </c>
      <c r="C346" s="248">
        <f>N_3!B1065+N_3!C1065</f>
        <v>0</v>
      </c>
      <c r="D346" s="249"/>
    </row>
    <row r="347" spans="2:4" ht="15.75" thickBot="1" x14ac:dyDescent="0.3"/>
    <row r="348" spans="2:4" x14ac:dyDescent="0.25">
      <c r="B348" s="247" t="str">
        <f>N_1!B333</f>
        <v>Kraftwerk 11</v>
      </c>
      <c r="C348" s="78">
        <f>SUM(C350+C351)</f>
        <v>0</v>
      </c>
      <c r="D348" s="32"/>
    </row>
    <row r="349" spans="2:4" x14ac:dyDescent="0.25">
      <c r="B349" s="61" t="s">
        <v>3</v>
      </c>
      <c r="C349" s="253">
        <f>N_1!C334</f>
        <v>0</v>
      </c>
      <c r="D349" s="103"/>
    </row>
    <row r="350" spans="2:4" x14ac:dyDescent="0.25">
      <c r="B350" s="61" t="s">
        <v>315</v>
      </c>
      <c r="C350" s="128">
        <v>0</v>
      </c>
      <c r="D350" s="103"/>
    </row>
    <row r="351" spans="2:4" ht="15.75" thickBot="1" x14ac:dyDescent="0.3">
      <c r="B351" s="165" t="s">
        <v>247</v>
      </c>
      <c r="C351" s="248">
        <f>N_3!B1109+N_3!C1109</f>
        <v>0</v>
      </c>
      <c r="D351" s="249"/>
    </row>
    <row r="352" spans="2:4" ht="15.75" thickBot="1" x14ac:dyDescent="0.3"/>
    <row r="353" spans="2:4" x14ac:dyDescent="0.25">
      <c r="B353" s="247" t="str">
        <f>N_1!B338</f>
        <v>Kraftwerk 12</v>
      </c>
      <c r="C353" s="78">
        <f>SUM(C355+C356)</f>
        <v>0</v>
      </c>
      <c r="D353" s="32"/>
    </row>
    <row r="354" spans="2:4" x14ac:dyDescent="0.25">
      <c r="B354" s="61" t="s">
        <v>3</v>
      </c>
      <c r="C354" s="253">
        <f>N_1!C339</f>
        <v>0</v>
      </c>
      <c r="D354" s="103"/>
    </row>
    <row r="355" spans="2:4" x14ac:dyDescent="0.25">
      <c r="B355" s="61" t="s">
        <v>315</v>
      </c>
      <c r="C355" s="128">
        <v>0</v>
      </c>
      <c r="D355" s="103"/>
    </row>
    <row r="356" spans="2:4" ht="15.75" thickBot="1" x14ac:dyDescent="0.3">
      <c r="B356" s="165" t="s">
        <v>247</v>
      </c>
      <c r="C356" s="248">
        <f>N_3!B1153+N_3!C1153</f>
        <v>0</v>
      </c>
      <c r="D356" s="249"/>
    </row>
    <row r="357" spans="2:4" ht="15.75" thickBot="1" x14ac:dyDescent="0.3"/>
    <row r="358" spans="2:4" x14ac:dyDescent="0.25">
      <c r="B358" s="247" t="str">
        <f>N_1!B343</f>
        <v>Kraftwerk 13</v>
      </c>
      <c r="C358" s="78">
        <f>SUM(C360+C361)</f>
        <v>0</v>
      </c>
      <c r="D358" s="32"/>
    </row>
    <row r="359" spans="2:4" x14ac:dyDescent="0.25">
      <c r="B359" s="61" t="s">
        <v>3</v>
      </c>
      <c r="C359" s="253">
        <f>N_1!C344</f>
        <v>0</v>
      </c>
      <c r="D359" s="103"/>
    </row>
    <row r="360" spans="2:4" x14ac:dyDescent="0.25">
      <c r="B360" s="61" t="s">
        <v>315</v>
      </c>
      <c r="C360" s="128">
        <v>0</v>
      </c>
      <c r="D360" s="103"/>
    </row>
    <row r="361" spans="2:4" ht="15.75" thickBot="1" x14ac:dyDescent="0.3">
      <c r="B361" s="165" t="s">
        <v>247</v>
      </c>
      <c r="C361" s="248">
        <f>N_3!B1197+N_3!C1197</f>
        <v>0</v>
      </c>
      <c r="D361" s="249"/>
    </row>
    <row r="362" spans="2:4" ht="15.75" thickBot="1" x14ac:dyDescent="0.3"/>
    <row r="363" spans="2:4" x14ac:dyDescent="0.25">
      <c r="B363" s="247" t="str">
        <f>N_1!B348</f>
        <v>Kraftwerk 14</v>
      </c>
      <c r="C363" s="78">
        <f>SUM(C365+C366)</f>
        <v>0</v>
      </c>
      <c r="D363" s="32"/>
    </row>
    <row r="364" spans="2:4" x14ac:dyDescent="0.25">
      <c r="B364" s="61" t="s">
        <v>3</v>
      </c>
      <c r="C364" s="253">
        <f>N_1!C349</f>
        <v>0</v>
      </c>
      <c r="D364" s="103"/>
    </row>
    <row r="365" spans="2:4" x14ac:dyDescent="0.25">
      <c r="B365" s="61" t="s">
        <v>315</v>
      </c>
      <c r="C365" s="128">
        <v>0</v>
      </c>
      <c r="D365" s="103"/>
    </row>
    <row r="366" spans="2:4" ht="15.75" thickBot="1" x14ac:dyDescent="0.3">
      <c r="B366" s="165" t="s">
        <v>247</v>
      </c>
      <c r="C366" s="248">
        <f>N_3!B1241+N_3!C1241</f>
        <v>0</v>
      </c>
      <c r="D366" s="249"/>
    </row>
    <row r="367" spans="2:4" ht="15.75" thickBot="1" x14ac:dyDescent="0.3"/>
    <row r="368" spans="2:4" x14ac:dyDescent="0.25">
      <c r="B368" s="247" t="str">
        <f>N_1!B353</f>
        <v>Kraftwerk 15</v>
      </c>
      <c r="C368" s="78">
        <f>SUM(C370+C371)</f>
        <v>0</v>
      </c>
      <c r="D368" s="32"/>
    </row>
    <row r="369" spans="2:4" x14ac:dyDescent="0.25">
      <c r="B369" s="61" t="s">
        <v>3</v>
      </c>
      <c r="C369" s="253">
        <f>N_1!C354</f>
        <v>0</v>
      </c>
      <c r="D369" s="103"/>
    </row>
    <row r="370" spans="2:4" x14ac:dyDescent="0.25">
      <c r="B370" s="61" t="s">
        <v>315</v>
      </c>
      <c r="C370" s="128">
        <v>0</v>
      </c>
      <c r="D370" s="103"/>
    </row>
    <row r="371" spans="2:4" ht="15.75" thickBot="1" x14ac:dyDescent="0.3">
      <c r="B371" s="165" t="s">
        <v>247</v>
      </c>
      <c r="C371" s="248">
        <f>N_3!B1285+N_3!C1285</f>
        <v>0</v>
      </c>
      <c r="D371" s="249"/>
    </row>
  </sheetData>
  <sheetProtection algorithmName="SHA-512" hashValue="zcn8FHwbcctv8Tl3vXsAxxXAj0Il6Qgr3uVsFb2BW2YW3bAxvm4pfFZUqTgAXuX4xVfFcJA95tn/Bxk2LYTFpw==" saltValue="R/mvfF+L2yzyMN0R4Oyxsg==" spinCount="100000" sheet="1" selectLockedCells="1"/>
  <protectedRanges>
    <protectedRange sqref="D1:F2 D111:F111 D147:F147 D129:F129 D165:F165 D112:D114 D130:D132 D148:D150 D166:D168 D110 D128 D146 D164 B11:C12 A2:C10 K15:K20 A100:A114 A118:A150 A115:D117 A151:D153 A1 C1 B13:D13 D3:D12 A11:A78 A154:A1048576 E201:F1048576 B293:D1048576 B100:D109 B118:D127 B133:D145 B154:D163 C14:D20 B21:D78 A79:D99 B110:C114 B128:C132 B146:C150 B164:C168 B169:D254 B256:D272 B274:D291" name="Bereich2"/>
    <protectedRange sqref="B1" name="Bereich2_1"/>
    <protectedRange sqref="B14:B17" name="Bereich2_2"/>
    <protectedRange sqref="B18:B20" name="Bereich2_1_1"/>
  </protectedRanges>
  <dataValidations count="4">
    <dataValidation type="decimal" allowBlank="1" showInputMessage="1" showErrorMessage="1" errorTitle="Ungültige Eingabe" error="Bitte geben Sie MW zwischen 0 und 1500 ein" sqref="C299 C304 C309 C314 C319 C324 C329 C334 C339 C344 C349 C354 C359 C364 C369" xr:uid="{00000000-0002-0000-0300-000000000000}">
      <formula1>0</formula1>
      <formula2>7000</formula2>
    </dataValidation>
    <dataValidation type="decimal" errorStyle="information" allowBlank="1" showInputMessage="1" showErrorMessage="1" errorTitle="Ungültige Eingabe" error="Bitte geben Sie hier die Leistungskosten ein" sqref="C300 C305 C310 C315 C320 C325 C330 C335 C340 C345 C350 C355 C360 C365 C370" xr:uid="{00000000-0002-0000-0300-000001000000}">
      <formula1>0</formula1>
      <formula2>25000000</formula2>
    </dataValidation>
    <dataValidation type="decimal" errorStyle="warning" allowBlank="1" showInputMessage="1" showErrorMessage="1" errorTitle="Ungültiges Datenformat" error="Bitte geben Sie hier die entstandenen Arbeitskosten ein." sqref="C302" xr:uid="{00000000-0002-0000-0300-000002000000}">
      <formula1>0</formula1>
      <formula2>1000000</formula2>
    </dataValidation>
    <dataValidation allowBlank="1" showInputMessage="1" sqref="D171 D27 D45 D63 D81 D99 D117 D135 D153 D189 D207 D225 D243 D261 D279" xr:uid="{00000000-0002-0000-0300-000003000000}"/>
  </dataValidations>
  <pageMargins left="0.7" right="0.7" top="0.75" bottom="0.75" header="0.3" footer="0.3"/>
  <pageSetup paperSize="9" scale="53" orientation="landscape" r:id="rId1"/>
  <headerFooter>
    <oddFooter>&amp;A&amp;RSeite &amp;P</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4000000}">
          <x14:formula1>
            <xm:f>'+'!$B$3:$B$4</xm:f>
          </x14:formula1>
          <xm:sqref>D168:D170 D24:D26 D42:D44 D60:D62 D78:D80 D96:D98 D114:D116 D132:D134 D150:D152 D186:D188 D204:D206 D222:D224 D240:D242 D258:D260 D276:D278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theme="3" tint="0.79998168889431442"/>
  </sheetPr>
  <dimension ref="A1:H1326"/>
  <sheetViews>
    <sheetView zoomScale="90" zoomScaleNormal="90" workbookViewId="0">
      <selection activeCell="C16" sqref="C16"/>
    </sheetView>
  </sheetViews>
  <sheetFormatPr baseColWidth="10" defaultColWidth="11.42578125" defaultRowHeight="15" x14ac:dyDescent="0.25"/>
  <cols>
    <col min="1" max="1" width="57.85546875" style="1" bestFit="1" customWidth="1"/>
    <col min="2" max="3" width="20.7109375" style="288" customWidth="1"/>
    <col min="4" max="4" width="39" style="1" bestFit="1" customWidth="1"/>
    <col min="5" max="5" width="31.28515625" style="1" bestFit="1" customWidth="1"/>
    <col min="6" max="6" width="48.28515625" style="1" bestFit="1" customWidth="1"/>
    <col min="7" max="7" width="37.7109375" style="1" customWidth="1"/>
    <col min="8" max="8" width="22.85546875" style="1" hidden="1" customWidth="1"/>
    <col min="9" max="16384" width="11.42578125" style="1"/>
  </cols>
  <sheetData>
    <row r="1" spans="1:8" ht="23.25" x14ac:dyDescent="0.35">
      <c r="A1" s="286" t="s">
        <v>254</v>
      </c>
    </row>
    <row r="2" spans="1:8" ht="15.75" thickBot="1" x14ac:dyDescent="0.3"/>
    <row r="3" spans="1:8" ht="19.5" thickBot="1" x14ac:dyDescent="0.35">
      <c r="A3" s="72" t="s">
        <v>5</v>
      </c>
      <c r="B3" s="373"/>
      <c r="C3" s="373"/>
      <c r="D3" s="72"/>
      <c r="E3" s="72"/>
      <c r="F3" s="72"/>
      <c r="G3" s="72"/>
      <c r="H3" s="221"/>
    </row>
    <row r="4" spans="1:8" ht="15.75" thickBot="1" x14ac:dyDescent="0.3"/>
    <row r="5" spans="1:8" x14ac:dyDescent="0.25">
      <c r="A5" s="84" t="str">
        <f>N_2!B22</f>
        <v>Kraftwerk 1</v>
      </c>
      <c r="B5" s="374" t="s">
        <v>69</v>
      </c>
      <c r="C5" s="374" t="s">
        <v>70</v>
      </c>
      <c r="D5" s="100" t="s">
        <v>78</v>
      </c>
      <c r="E5" s="100" t="s">
        <v>80</v>
      </c>
      <c r="F5" s="100" t="s">
        <v>73</v>
      </c>
      <c r="G5" s="100" t="s">
        <v>2</v>
      </c>
      <c r="H5" s="100"/>
    </row>
    <row r="6" spans="1:8" x14ac:dyDescent="0.25">
      <c r="A6" s="58" t="str">
        <f>N_2!B30</f>
        <v>Erzeugungsauslagen</v>
      </c>
      <c r="B6" s="80">
        <f>SUM(B7:B47)</f>
        <v>0</v>
      </c>
      <c r="C6" s="80">
        <f>SUM(C7:C47)</f>
        <v>0</v>
      </c>
      <c r="D6" s="80">
        <f>SUM(D8:D47)</f>
        <v>0</v>
      </c>
      <c r="E6" s="393">
        <f>SUM(E8:E47)</f>
        <v>0</v>
      </c>
      <c r="F6" s="138"/>
      <c r="G6" s="139"/>
      <c r="H6" s="139"/>
    </row>
    <row r="7" spans="1:8" x14ac:dyDescent="0.25">
      <c r="A7" s="51"/>
      <c r="B7" s="90"/>
      <c r="C7" s="90"/>
      <c r="D7" s="18"/>
      <c r="E7" s="379"/>
      <c r="F7" s="140"/>
      <c r="G7" s="140"/>
      <c r="H7" s="140"/>
    </row>
    <row r="8" spans="1:8" x14ac:dyDescent="0.25">
      <c r="A8" s="171" t="s">
        <v>71</v>
      </c>
      <c r="B8" s="92">
        <v>0</v>
      </c>
      <c r="C8" s="92">
        <v>0</v>
      </c>
      <c r="D8" s="92"/>
      <c r="E8" s="380"/>
      <c r="F8" s="176"/>
      <c r="G8" s="176"/>
      <c r="H8" s="172"/>
    </row>
    <row r="9" spans="1:8" x14ac:dyDescent="0.25">
      <c r="A9" s="171" t="s">
        <v>71</v>
      </c>
      <c r="B9" s="92"/>
      <c r="C9" s="92"/>
      <c r="D9" s="92"/>
      <c r="E9" s="380"/>
      <c r="F9" s="176"/>
      <c r="G9" s="176"/>
      <c r="H9" s="172"/>
    </row>
    <row r="10" spans="1:8" x14ac:dyDescent="0.25">
      <c r="A10" s="171" t="s">
        <v>71</v>
      </c>
      <c r="B10" s="92"/>
      <c r="C10" s="92"/>
      <c r="D10" s="92"/>
      <c r="E10" s="380"/>
      <c r="F10" s="176"/>
      <c r="G10" s="176"/>
      <c r="H10" s="172"/>
    </row>
    <row r="11" spans="1:8" x14ac:dyDescent="0.25">
      <c r="A11" s="171" t="s">
        <v>71</v>
      </c>
      <c r="B11" s="92"/>
      <c r="C11" s="92"/>
      <c r="D11" s="92"/>
      <c r="E11" s="380"/>
      <c r="F11" s="176"/>
      <c r="G11" s="176"/>
      <c r="H11" s="172"/>
    </row>
    <row r="12" spans="1:8" x14ac:dyDescent="0.25">
      <c r="A12" s="171" t="s">
        <v>71</v>
      </c>
      <c r="B12" s="92"/>
      <c r="C12" s="92"/>
      <c r="D12" s="92"/>
      <c r="E12" s="380"/>
      <c r="F12" s="176"/>
      <c r="G12" s="176"/>
      <c r="H12" s="172"/>
    </row>
    <row r="13" spans="1:8" x14ac:dyDescent="0.25">
      <c r="A13" s="171" t="s">
        <v>71</v>
      </c>
      <c r="B13" s="92"/>
      <c r="C13" s="92"/>
      <c r="D13" s="92"/>
      <c r="E13" s="380"/>
      <c r="F13" s="176"/>
      <c r="G13" s="176"/>
      <c r="H13" s="172"/>
    </row>
    <row r="14" spans="1:8" x14ac:dyDescent="0.25">
      <c r="A14" s="171" t="s">
        <v>71</v>
      </c>
      <c r="B14" s="92"/>
      <c r="C14" s="92"/>
      <c r="D14" s="92"/>
      <c r="E14" s="380"/>
      <c r="F14" s="176"/>
      <c r="G14" s="176"/>
      <c r="H14" s="172"/>
    </row>
    <row r="15" spans="1:8" x14ac:dyDescent="0.25">
      <c r="A15" s="171" t="s">
        <v>71</v>
      </c>
      <c r="B15" s="92"/>
      <c r="C15" s="92"/>
      <c r="D15" s="92"/>
      <c r="E15" s="380"/>
      <c r="F15" s="176"/>
      <c r="G15" s="176"/>
      <c r="H15" s="172"/>
    </row>
    <row r="16" spans="1:8" x14ac:dyDescent="0.25">
      <c r="A16" s="171" t="s">
        <v>71</v>
      </c>
      <c r="B16" s="92"/>
      <c r="C16" s="92"/>
      <c r="D16" s="92"/>
      <c r="E16" s="380"/>
      <c r="F16" s="176"/>
      <c r="G16" s="176"/>
      <c r="H16" s="172"/>
    </row>
    <row r="17" spans="1:8" x14ac:dyDescent="0.25">
      <c r="A17" s="171" t="s">
        <v>71</v>
      </c>
      <c r="B17" s="92"/>
      <c r="C17" s="92"/>
      <c r="D17" s="92"/>
      <c r="E17" s="380"/>
      <c r="F17" s="176"/>
      <c r="G17" s="176"/>
      <c r="H17" s="172"/>
    </row>
    <row r="18" spans="1:8" x14ac:dyDescent="0.25">
      <c r="A18" s="171" t="s">
        <v>71</v>
      </c>
      <c r="B18" s="92"/>
      <c r="C18" s="92"/>
      <c r="D18" s="92"/>
      <c r="E18" s="380"/>
      <c r="F18" s="176"/>
      <c r="G18" s="176"/>
      <c r="H18" s="172"/>
    </row>
    <row r="19" spans="1:8" x14ac:dyDescent="0.25">
      <c r="A19" s="171" t="s">
        <v>71</v>
      </c>
      <c r="B19" s="92"/>
      <c r="C19" s="92"/>
      <c r="D19" s="92"/>
      <c r="E19" s="380"/>
      <c r="F19" s="176"/>
      <c r="G19" s="176"/>
      <c r="H19" s="172"/>
    </row>
    <row r="20" spans="1:8" x14ac:dyDescent="0.25">
      <c r="A20" s="171" t="s">
        <v>71</v>
      </c>
      <c r="B20" s="92"/>
      <c r="C20" s="92"/>
      <c r="D20" s="92"/>
      <c r="E20" s="380"/>
      <c r="F20" s="176"/>
      <c r="G20" s="176"/>
      <c r="H20" s="172"/>
    </row>
    <row r="21" spans="1:8" x14ac:dyDescent="0.25">
      <c r="A21" s="171" t="s">
        <v>71</v>
      </c>
      <c r="B21" s="92"/>
      <c r="C21" s="92"/>
      <c r="D21" s="92"/>
      <c r="E21" s="380"/>
      <c r="F21" s="176"/>
      <c r="G21" s="176"/>
      <c r="H21" s="172"/>
    </row>
    <row r="22" spans="1:8" x14ac:dyDescent="0.25">
      <c r="A22" s="171" t="s">
        <v>71</v>
      </c>
      <c r="B22" s="92"/>
      <c r="C22" s="92"/>
      <c r="D22" s="92"/>
      <c r="E22" s="380"/>
      <c r="F22" s="176"/>
      <c r="G22" s="176"/>
      <c r="H22" s="172"/>
    </row>
    <row r="23" spans="1:8" x14ac:dyDescent="0.25">
      <c r="A23" s="171" t="s">
        <v>71</v>
      </c>
      <c r="B23" s="92"/>
      <c r="C23" s="92"/>
      <c r="D23" s="92"/>
      <c r="E23" s="380"/>
      <c r="F23" s="176"/>
      <c r="G23" s="176"/>
      <c r="H23" s="172"/>
    </row>
    <row r="24" spans="1:8" x14ac:dyDescent="0.25">
      <c r="A24" s="171" t="s">
        <v>71</v>
      </c>
      <c r="B24" s="92"/>
      <c r="C24" s="92"/>
      <c r="D24" s="92"/>
      <c r="E24" s="380"/>
      <c r="F24" s="176"/>
      <c r="G24" s="176"/>
      <c r="H24" s="172"/>
    </row>
    <row r="25" spans="1:8" x14ac:dyDescent="0.25">
      <c r="A25" s="171" t="s">
        <v>71</v>
      </c>
      <c r="B25" s="92"/>
      <c r="C25" s="92"/>
      <c r="D25" s="92"/>
      <c r="E25" s="380"/>
      <c r="F25" s="176"/>
      <c r="G25" s="176"/>
      <c r="H25" s="172"/>
    </row>
    <row r="26" spans="1:8" x14ac:dyDescent="0.25">
      <c r="A26" s="171" t="s">
        <v>71</v>
      </c>
      <c r="B26" s="92"/>
      <c r="C26" s="92"/>
      <c r="D26" s="92"/>
      <c r="E26" s="380"/>
      <c r="F26" s="176"/>
      <c r="G26" s="176"/>
      <c r="H26" s="172"/>
    </row>
    <row r="27" spans="1:8" x14ac:dyDescent="0.25">
      <c r="A27" s="171" t="s">
        <v>71</v>
      </c>
      <c r="B27" s="92"/>
      <c r="C27" s="92"/>
      <c r="D27" s="92"/>
      <c r="E27" s="380"/>
      <c r="F27" s="176"/>
      <c r="G27" s="176"/>
      <c r="H27" s="172"/>
    </row>
    <row r="28" spans="1:8" x14ac:dyDescent="0.25">
      <c r="A28" s="171" t="s">
        <v>71</v>
      </c>
      <c r="B28" s="92"/>
      <c r="C28" s="92"/>
      <c r="D28" s="92"/>
      <c r="E28" s="380"/>
      <c r="F28" s="176"/>
      <c r="G28" s="176"/>
      <c r="H28" s="172"/>
    </row>
    <row r="29" spans="1:8" x14ac:dyDescent="0.25">
      <c r="A29" s="171" t="s">
        <v>71</v>
      </c>
      <c r="B29" s="92"/>
      <c r="C29" s="92"/>
      <c r="D29" s="92"/>
      <c r="E29" s="380"/>
      <c r="F29" s="176"/>
      <c r="G29" s="176"/>
      <c r="H29" s="172"/>
    </row>
    <row r="30" spans="1:8" x14ac:dyDescent="0.25">
      <c r="A30" s="171" t="s">
        <v>71</v>
      </c>
      <c r="B30" s="92"/>
      <c r="C30" s="92"/>
      <c r="D30" s="92"/>
      <c r="E30" s="380"/>
      <c r="F30" s="176"/>
      <c r="G30" s="176"/>
      <c r="H30" s="172"/>
    </row>
    <row r="31" spans="1:8" x14ac:dyDescent="0.25">
      <c r="A31" s="171" t="s">
        <v>71</v>
      </c>
      <c r="B31" s="92"/>
      <c r="C31" s="92"/>
      <c r="D31" s="92"/>
      <c r="E31" s="380"/>
      <c r="F31" s="176"/>
      <c r="G31" s="176"/>
      <c r="H31" s="172"/>
    </row>
    <row r="32" spans="1:8" x14ac:dyDescent="0.25">
      <c r="A32" s="171" t="s">
        <v>71</v>
      </c>
      <c r="B32" s="92"/>
      <c r="C32" s="92"/>
      <c r="D32" s="92"/>
      <c r="E32" s="380"/>
      <c r="F32" s="176"/>
      <c r="G32" s="176"/>
      <c r="H32" s="172"/>
    </row>
    <row r="33" spans="1:8" x14ac:dyDescent="0.25">
      <c r="A33" s="171" t="s">
        <v>71</v>
      </c>
      <c r="B33" s="92"/>
      <c r="C33" s="92"/>
      <c r="D33" s="92"/>
      <c r="E33" s="380"/>
      <c r="F33" s="176"/>
      <c r="G33" s="176"/>
      <c r="H33" s="172"/>
    </row>
    <row r="34" spans="1:8" x14ac:dyDescent="0.25">
      <c r="A34" s="171" t="s">
        <v>71</v>
      </c>
      <c r="B34" s="92"/>
      <c r="C34" s="92"/>
      <c r="D34" s="92"/>
      <c r="E34" s="380"/>
      <c r="F34" s="176"/>
      <c r="G34" s="176"/>
      <c r="H34" s="172"/>
    </row>
    <row r="35" spans="1:8" x14ac:dyDescent="0.25">
      <c r="A35" s="171" t="s">
        <v>71</v>
      </c>
      <c r="B35" s="92"/>
      <c r="C35" s="92"/>
      <c r="D35" s="92"/>
      <c r="E35" s="380"/>
      <c r="F35" s="176"/>
      <c r="G35" s="176"/>
      <c r="H35" s="172"/>
    </row>
    <row r="36" spans="1:8" x14ac:dyDescent="0.25">
      <c r="A36" s="171" t="s">
        <v>71</v>
      </c>
      <c r="B36" s="92"/>
      <c r="C36" s="92"/>
      <c r="D36" s="92"/>
      <c r="E36" s="380"/>
      <c r="F36" s="176"/>
      <c r="G36" s="176"/>
      <c r="H36" s="172"/>
    </row>
    <row r="37" spans="1:8" x14ac:dyDescent="0.25">
      <c r="A37" s="171" t="s">
        <v>71</v>
      </c>
      <c r="B37" s="92"/>
      <c r="C37" s="92"/>
      <c r="D37" s="92"/>
      <c r="E37" s="380"/>
      <c r="F37" s="176"/>
      <c r="G37" s="176"/>
      <c r="H37" s="172"/>
    </row>
    <row r="38" spans="1:8" x14ac:dyDescent="0.25">
      <c r="A38" s="171" t="s">
        <v>71</v>
      </c>
      <c r="B38" s="92"/>
      <c r="C38" s="92"/>
      <c r="D38" s="92"/>
      <c r="E38" s="380"/>
      <c r="F38" s="176"/>
      <c r="G38" s="176"/>
      <c r="H38" s="172"/>
    </row>
    <row r="39" spans="1:8" x14ac:dyDescent="0.25">
      <c r="A39" s="171" t="s">
        <v>71</v>
      </c>
      <c r="B39" s="92"/>
      <c r="C39" s="92"/>
      <c r="D39" s="92"/>
      <c r="E39" s="380"/>
      <c r="F39" s="176"/>
      <c r="G39" s="176"/>
      <c r="H39" s="172"/>
    </row>
    <row r="40" spans="1:8" x14ac:dyDescent="0.25">
      <c r="A40" s="171" t="s">
        <v>71</v>
      </c>
      <c r="B40" s="92"/>
      <c r="C40" s="92"/>
      <c r="D40" s="92"/>
      <c r="E40" s="380"/>
      <c r="F40" s="176"/>
      <c r="G40" s="176"/>
      <c r="H40" s="172"/>
    </row>
    <row r="41" spans="1:8" x14ac:dyDescent="0.25">
      <c r="A41" s="171" t="s">
        <v>71</v>
      </c>
      <c r="B41" s="92"/>
      <c r="C41" s="92"/>
      <c r="D41" s="92"/>
      <c r="E41" s="380"/>
      <c r="F41" s="176"/>
      <c r="G41" s="176"/>
      <c r="H41" s="172"/>
    </row>
    <row r="42" spans="1:8" x14ac:dyDescent="0.25">
      <c r="A42" s="171" t="s">
        <v>71</v>
      </c>
      <c r="B42" s="92"/>
      <c r="C42" s="92"/>
      <c r="D42" s="92"/>
      <c r="E42" s="380"/>
      <c r="F42" s="176"/>
      <c r="G42" s="176"/>
      <c r="H42" s="172"/>
    </row>
    <row r="43" spans="1:8" x14ac:dyDescent="0.25">
      <c r="A43" s="171" t="s">
        <v>71</v>
      </c>
      <c r="B43" s="92"/>
      <c r="C43" s="92"/>
      <c r="D43" s="92"/>
      <c r="E43" s="380"/>
      <c r="F43" s="176"/>
      <c r="G43" s="176"/>
      <c r="H43" s="172"/>
    </row>
    <row r="44" spans="1:8" x14ac:dyDescent="0.25">
      <c r="A44" s="171" t="s">
        <v>71</v>
      </c>
      <c r="B44" s="92"/>
      <c r="C44" s="92"/>
      <c r="D44" s="92"/>
      <c r="E44" s="380"/>
      <c r="F44" s="176"/>
      <c r="G44" s="176"/>
      <c r="H44" s="172"/>
    </row>
    <row r="45" spans="1:8" x14ac:dyDescent="0.25">
      <c r="A45" s="171" t="s">
        <v>71</v>
      </c>
      <c r="B45" s="92"/>
      <c r="C45" s="92"/>
      <c r="D45" s="92"/>
      <c r="E45" s="380"/>
      <c r="F45" s="176"/>
      <c r="G45" s="176"/>
      <c r="H45" s="172"/>
    </row>
    <row r="46" spans="1:8" x14ac:dyDescent="0.25">
      <c r="A46" s="171" t="s">
        <v>71</v>
      </c>
      <c r="B46" s="92"/>
      <c r="C46" s="92"/>
      <c r="D46" s="92"/>
      <c r="E46" s="380"/>
      <c r="F46" s="176"/>
      <c r="G46" s="176"/>
      <c r="H46" s="172"/>
    </row>
    <row r="47" spans="1:8" ht="15.75" thickBot="1" x14ac:dyDescent="0.3">
      <c r="A47" s="173" t="s">
        <v>71</v>
      </c>
      <c r="B47" s="174"/>
      <c r="C47" s="174"/>
      <c r="D47" s="174"/>
      <c r="E47" s="381"/>
      <c r="F47" s="177"/>
      <c r="G47" s="177"/>
      <c r="H47" s="175"/>
    </row>
    <row r="48" spans="1:8" ht="15.75" thickBot="1" x14ac:dyDescent="0.3">
      <c r="E48" s="382"/>
    </row>
    <row r="49" spans="1:8" x14ac:dyDescent="0.25">
      <c r="A49" s="84" t="str">
        <f>N_2!B40</f>
        <v>Kraftwerk 2</v>
      </c>
      <c r="B49" s="374" t="s">
        <v>69</v>
      </c>
      <c r="C49" s="374" t="s">
        <v>70</v>
      </c>
      <c r="D49" s="100" t="s">
        <v>78</v>
      </c>
      <c r="E49" s="383" t="s">
        <v>80</v>
      </c>
      <c r="F49" s="100" t="s">
        <v>73</v>
      </c>
      <c r="G49" s="100" t="s">
        <v>2</v>
      </c>
      <c r="H49" s="100"/>
    </row>
    <row r="50" spans="1:8" x14ac:dyDescent="0.25">
      <c r="A50" s="58" t="str">
        <f>N_2!B48</f>
        <v>Erzeugungsauslagen</v>
      </c>
      <c r="B50" s="80">
        <f>SUM(B51:B91)</f>
        <v>0</v>
      </c>
      <c r="C50" s="80">
        <f>SUM(C51:C91)</f>
        <v>0</v>
      </c>
      <c r="D50" s="90">
        <f>SUM(D52:D91)</f>
        <v>0</v>
      </c>
      <c r="E50" s="378">
        <f>SUM(E52:E91)</f>
        <v>0</v>
      </c>
      <c r="F50" s="138"/>
      <c r="G50" s="139"/>
      <c r="H50" s="139"/>
    </row>
    <row r="51" spans="1:8" x14ac:dyDescent="0.25">
      <c r="A51" s="51"/>
      <c r="B51" s="90"/>
      <c r="C51" s="90"/>
      <c r="D51" s="18"/>
      <c r="E51" s="379"/>
      <c r="F51" s="140"/>
      <c r="G51" s="140"/>
      <c r="H51" s="140"/>
    </row>
    <row r="52" spans="1:8" x14ac:dyDescent="0.25">
      <c r="A52" s="171" t="s">
        <v>71</v>
      </c>
      <c r="B52" s="92">
        <v>0</v>
      </c>
      <c r="C52" s="92">
        <v>0</v>
      </c>
      <c r="D52" s="92"/>
      <c r="E52" s="380"/>
      <c r="F52" s="176"/>
      <c r="G52" s="176"/>
      <c r="H52" s="168"/>
    </row>
    <row r="53" spans="1:8" x14ac:dyDescent="0.25">
      <c r="A53" s="171" t="s">
        <v>71</v>
      </c>
      <c r="B53" s="92"/>
      <c r="C53" s="92"/>
      <c r="D53" s="92"/>
      <c r="E53" s="380"/>
      <c r="F53" s="176"/>
      <c r="G53" s="176"/>
      <c r="H53" s="168"/>
    </row>
    <row r="54" spans="1:8" x14ac:dyDescent="0.25">
      <c r="A54" s="171" t="s">
        <v>71</v>
      </c>
      <c r="B54" s="92"/>
      <c r="C54" s="92"/>
      <c r="D54" s="92"/>
      <c r="E54" s="380"/>
      <c r="F54" s="176"/>
      <c r="G54" s="176"/>
      <c r="H54" s="168"/>
    </row>
    <row r="55" spans="1:8" x14ac:dyDescent="0.25">
      <c r="A55" s="171" t="s">
        <v>71</v>
      </c>
      <c r="B55" s="92"/>
      <c r="C55" s="92"/>
      <c r="D55" s="92"/>
      <c r="E55" s="380"/>
      <c r="F55" s="176"/>
      <c r="G55" s="176"/>
      <c r="H55" s="168"/>
    </row>
    <row r="56" spans="1:8" x14ac:dyDescent="0.25">
      <c r="A56" s="171" t="s">
        <v>71</v>
      </c>
      <c r="B56" s="92"/>
      <c r="C56" s="92"/>
      <c r="D56" s="92"/>
      <c r="E56" s="380"/>
      <c r="F56" s="176"/>
      <c r="G56" s="176"/>
      <c r="H56" s="168"/>
    </row>
    <row r="57" spans="1:8" x14ac:dyDescent="0.25">
      <c r="A57" s="171" t="s">
        <v>71</v>
      </c>
      <c r="B57" s="92"/>
      <c r="C57" s="92"/>
      <c r="D57" s="92"/>
      <c r="E57" s="380"/>
      <c r="F57" s="176"/>
      <c r="G57" s="176"/>
      <c r="H57" s="168"/>
    </row>
    <row r="58" spans="1:8" x14ac:dyDescent="0.25">
      <c r="A58" s="171" t="s">
        <v>71</v>
      </c>
      <c r="B58" s="92"/>
      <c r="C58" s="92"/>
      <c r="D58" s="92"/>
      <c r="E58" s="380"/>
      <c r="F58" s="176"/>
      <c r="G58" s="176"/>
      <c r="H58" s="168"/>
    </row>
    <row r="59" spans="1:8" x14ac:dyDescent="0.25">
      <c r="A59" s="171" t="s">
        <v>71</v>
      </c>
      <c r="B59" s="92"/>
      <c r="C59" s="92"/>
      <c r="D59" s="92"/>
      <c r="E59" s="380"/>
      <c r="F59" s="176"/>
      <c r="G59" s="176"/>
      <c r="H59" s="168"/>
    </row>
    <row r="60" spans="1:8" x14ac:dyDescent="0.25">
      <c r="A60" s="171" t="s">
        <v>71</v>
      </c>
      <c r="B60" s="92"/>
      <c r="C60" s="92"/>
      <c r="D60" s="92"/>
      <c r="E60" s="380"/>
      <c r="F60" s="176"/>
      <c r="G60" s="176"/>
      <c r="H60" s="168"/>
    </row>
    <row r="61" spans="1:8" x14ac:dyDescent="0.25">
      <c r="A61" s="171" t="s">
        <v>71</v>
      </c>
      <c r="B61" s="92"/>
      <c r="C61" s="92"/>
      <c r="D61" s="92"/>
      <c r="E61" s="380"/>
      <c r="F61" s="176"/>
      <c r="G61" s="176"/>
      <c r="H61" s="168"/>
    </row>
    <row r="62" spans="1:8" x14ac:dyDescent="0.25">
      <c r="A62" s="171" t="s">
        <v>71</v>
      </c>
      <c r="B62" s="92"/>
      <c r="C62" s="92"/>
      <c r="D62" s="92"/>
      <c r="E62" s="380"/>
      <c r="F62" s="176"/>
      <c r="G62" s="176"/>
      <c r="H62" s="168"/>
    </row>
    <row r="63" spans="1:8" x14ac:dyDescent="0.25">
      <c r="A63" s="171" t="s">
        <v>71</v>
      </c>
      <c r="B63" s="92"/>
      <c r="C63" s="92"/>
      <c r="D63" s="92"/>
      <c r="E63" s="380"/>
      <c r="F63" s="176"/>
      <c r="G63" s="176"/>
      <c r="H63" s="168"/>
    </row>
    <row r="64" spans="1:8" x14ac:dyDescent="0.25">
      <c r="A64" s="171" t="s">
        <v>71</v>
      </c>
      <c r="B64" s="92"/>
      <c r="C64" s="92"/>
      <c r="D64" s="92"/>
      <c r="E64" s="380"/>
      <c r="F64" s="176"/>
      <c r="G64" s="176"/>
      <c r="H64" s="168"/>
    </row>
    <row r="65" spans="1:8" x14ac:dyDescent="0.25">
      <c r="A65" s="171" t="s">
        <v>71</v>
      </c>
      <c r="B65" s="92"/>
      <c r="C65" s="92"/>
      <c r="D65" s="92"/>
      <c r="E65" s="380"/>
      <c r="F65" s="176"/>
      <c r="G65" s="176"/>
      <c r="H65" s="168"/>
    </row>
    <row r="66" spans="1:8" x14ac:dyDescent="0.25">
      <c r="A66" s="171" t="s">
        <v>71</v>
      </c>
      <c r="B66" s="92"/>
      <c r="C66" s="92"/>
      <c r="D66" s="92"/>
      <c r="E66" s="380"/>
      <c r="F66" s="176"/>
      <c r="G66" s="176"/>
      <c r="H66" s="168"/>
    </row>
    <row r="67" spans="1:8" x14ac:dyDescent="0.25">
      <c r="A67" s="171" t="s">
        <v>71</v>
      </c>
      <c r="B67" s="92"/>
      <c r="C67" s="92"/>
      <c r="D67" s="92"/>
      <c r="E67" s="380"/>
      <c r="F67" s="176"/>
      <c r="G67" s="176"/>
      <c r="H67" s="168"/>
    </row>
    <row r="68" spans="1:8" x14ac:dyDescent="0.25">
      <c r="A68" s="171" t="s">
        <v>71</v>
      </c>
      <c r="B68" s="92"/>
      <c r="C68" s="92"/>
      <c r="D68" s="92"/>
      <c r="E68" s="380"/>
      <c r="F68" s="176"/>
      <c r="G68" s="176"/>
      <c r="H68" s="168"/>
    </row>
    <row r="69" spans="1:8" x14ac:dyDescent="0.25">
      <c r="A69" s="171" t="s">
        <v>71</v>
      </c>
      <c r="B69" s="92"/>
      <c r="C69" s="92"/>
      <c r="D69" s="92"/>
      <c r="E69" s="380"/>
      <c r="F69" s="176"/>
      <c r="G69" s="176"/>
      <c r="H69" s="168"/>
    </row>
    <row r="70" spans="1:8" x14ac:dyDescent="0.25">
      <c r="A70" s="171" t="s">
        <v>71</v>
      </c>
      <c r="B70" s="92"/>
      <c r="C70" s="92"/>
      <c r="D70" s="92"/>
      <c r="E70" s="380"/>
      <c r="F70" s="176"/>
      <c r="G70" s="176"/>
      <c r="H70" s="168"/>
    </row>
    <row r="71" spans="1:8" x14ac:dyDescent="0.25">
      <c r="A71" s="171" t="s">
        <v>71</v>
      </c>
      <c r="B71" s="92"/>
      <c r="C71" s="92"/>
      <c r="D71" s="92"/>
      <c r="E71" s="380"/>
      <c r="F71" s="176"/>
      <c r="G71" s="176"/>
      <c r="H71" s="168"/>
    </row>
    <row r="72" spans="1:8" x14ac:dyDescent="0.25">
      <c r="A72" s="171" t="s">
        <v>71</v>
      </c>
      <c r="B72" s="92"/>
      <c r="C72" s="92"/>
      <c r="D72" s="92"/>
      <c r="E72" s="380"/>
      <c r="F72" s="176"/>
      <c r="G72" s="176"/>
      <c r="H72" s="168"/>
    </row>
    <row r="73" spans="1:8" x14ac:dyDescent="0.25">
      <c r="A73" s="171" t="s">
        <v>71</v>
      </c>
      <c r="B73" s="92"/>
      <c r="C73" s="92"/>
      <c r="D73" s="92"/>
      <c r="E73" s="380"/>
      <c r="F73" s="176"/>
      <c r="G73" s="176"/>
      <c r="H73" s="168"/>
    </row>
    <row r="74" spans="1:8" x14ac:dyDescent="0.25">
      <c r="A74" s="171" t="s">
        <v>71</v>
      </c>
      <c r="B74" s="92"/>
      <c r="C74" s="92"/>
      <c r="D74" s="92"/>
      <c r="E74" s="380"/>
      <c r="F74" s="176"/>
      <c r="G74" s="176"/>
      <c r="H74" s="168"/>
    </row>
    <row r="75" spans="1:8" x14ac:dyDescent="0.25">
      <c r="A75" s="171" t="s">
        <v>71</v>
      </c>
      <c r="B75" s="92"/>
      <c r="C75" s="92"/>
      <c r="D75" s="92"/>
      <c r="E75" s="380"/>
      <c r="F75" s="176"/>
      <c r="G75" s="176"/>
      <c r="H75" s="168"/>
    </row>
    <row r="76" spans="1:8" x14ac:dyDescent="0.25">
      <c r="A76" s="171" t="s">
        <v>71</v>
      </c>
      <c r="B76" s="92"/>
      <c r="C76" s="92"/>
      <c r="D76" s="92"/>
      <c r="E76" s="380"/>
      <c r="F76" s="176"/>
      <c r="G76" s="176"/>
      <c r="H76" s="168"/>
    </row>
    <row r="77" spans="1:8" x14ac:dyDescent="0.25">
      <c r="A77" s="171" t="s">
        <v>71</v>
      </c>
      <c r="B77" s="92"/>
      <c r="C77" s="92"/>
      <c r="D77" s="92"/>
      <c r="E77" s="380"/>
      <c r="F77" s="176"/>
      <c r="G77" s="176"/>
      <c r="H77" s="168"/>
    </row>
    <row r="78" spans="1:8" x14ac:dyDescent="0.25">
      <c r="A78" s="171" t="s">
        <v>71</v>
      </c>
      <c r="B78" s="92"/>
      <c r="C78" s="92"/>
      <c r="D78" s="92"/>
      <c r="E78" s="380"/>
      <c r="F78" s="176"/>
      <c r="G78" s="176"/>
      <c r="H78" s="168"/>
    </row>
    <row r="79" spans="1:8" x14ac:dyDescent="0.25">
      <c r="A79" s="171" t="s">
        <v>71</v>
      </c>
      <c r="B79" s="92"/>
      <c r="C79" s="92"/>
      <c r="D79" s="92"/>
      <c r="E79" s="380"/>
      <c r="F79" s="176"/>
      <c r="G79" s="176"/>
      <c r="H79" s="168"/>
    </row>
    <row r="80" spans="1:8" x14ac:dyDescent="0.25">
      <c r="A80" s="171" t="s">
        <v>71</v>
      </c>
      <c r="B80" s="92"/>
      <c r="C80" s="92"/>
      <c r="D80" s="92"/>
      <c r="E80" s="380"/>
      <c r="F80" s="176"/>
      <c r="G80" s="176"/>
      <c r="H80" s="168"/>
    </row>
    <row r="81" spans="1:8" x14ac:dyDescent="0.25">
      <c r="A81" s="171" t="s">
        <v>71</v>
      </c>
      <c r="B81" s="92"/>
      <c r="C81" s="92"/>
      <c r="D81" s="92"/>
      <c r="E81" s="380"/>
      <c r="F81" s="176"/>
      <c r="G81" s="176"/>
      <c r="H81" s="168"/>
    </row>
    <row r="82" spans="1:8" x14ac:dyDescent="0.25">
      <c r="A82" s="171" t="s">
        <v>71</v>
      </c>
      <c r="B82" s="92"/>
      <c r="C82" s="92"/>
      <c r="D82" s="92"/>
      <c r="E82" s="380"/>
      <c r="F82" s="176"/>
      <c r="G82" s="176"/>
      <c r="H82" s="168"/>
    </row>
    <row r="83" spans="1:8" x14ac:dyDescent="0.25">
      <c r="A83" s="171" t="s">
        <v>71</v>
      </c>
      <c r="B83" s="92"/>
      <c r="C83" s="92"/>
      <c r="D83" s="92"/>
      <c r="E83" s="380"/>
      <c r="F83" s="176"/>
      <c r="G83" s="176"/>
      <c r="H83" s="168"/>
    </row>
    <row r="84" spans="1:8" x14ac:dyDescent="0.25">
      <c r="A84" s="171" t="s">
        <v>71</v>
      </c>
      <c r="B84" s="92"/>
      <c r="C84" s="92"/>
      <c r="D84" s="92"/>
      <c r="E84" s="380"/>
      <c r="F84" s="176"/>
      <c r="G84" s="176"/>
      <c r="H84" s="168"/>
    </row>
    <row r="85" spans="1:8" x14ac:dyDescent="0.25">
      <c r="A85" s="171" t="s">
        <v>71</v>
      </c>
      <c r="B85" s="92"/>
      <c r="C85" s="92"/>
      <c r="D85" s="92"/>
      <c r="E85" s="380"/>
      <c r="F85" s="176"/>
      <c r="G85" s="176"/>
      <c r="H85" s="168"/>
    </row>
    <row r="86" spans="1:8" x14ac:dyDescent="0.25">
      <c r="A86" s="171" t="s">
        <v>71</v>
      </c>
      <c r="B86" s="92"/>
      <c r="C86" s="92"/>
      <c r="D86" s="92"/>
      <c r="E86" s="380"/>
      <c r="F86" s="176"/>
      <c r="G86" s="176"/>
      <c r="H86" s="168"/>
    </row>
    <row r="87" spans="1:8" x14ac:dyDescent="0.25">
      <c r="A87" s="171" t="s">
        <v>71</v>
      </c>
      <c r="B87" s="92"/>
      <c r="C87" s="92"/>
      <c r="D87" s="92"/>
      <c r="E87" s="380"/>
      <c r="F87" s="176"/>
      <c r="G87" s="176"/>
      <c r="H87" s="168"/>
    </row>
    <row r="88" spans="1:8" x14ac:dyDescent="0.25">
      <c r="A88" s="171" t="s">
        <v>71</v>
      </c>
      <c r="B88" s="92"/>
      <c r="C88" s="92"/>
      <c r="D88" s="92"/>
      <c r="E88" s="380"/>
      <c r="F88" s="176"/>
      <c r="G88" s="176"/>
      <c r="H88" s="168"/>
    </row>
    <row r="89" spans="1:8" x14ac:dyDescent="0.25">
      <c r="A89" s="171" t="s">
        <v>71</v>
      </c>
      <c r="B89" s="92"/>
      <c r="C89" s="92"/>
      <c r="D89" s="92"/>
      <c r="E89" s="380"/>
      <c r="F89" s="176"/>
      <c r="G89" s="176"/>
      <c r="H89" s="168"/>
    </row>
    <row r="90" spans="1:8" x14ac:dyDescent="0.25">
      <c r="A90" s="171" t="s">
        <v>71</v>
      </c>
      <c r="B90" s="92"/>
      <c r="C90" s="92"/>
      <c r="D90" s="92"/>
      <c r="E90" s="380"/>
      <c r="F90" s="176"/>
      <c r="G90" s="176"/>
      <c r="H90" s="168"/>
    </row>
    <row r="91" spans="1:8" ht="15.75" thickBot="1" x14ac:dyDescent="0.3">
      <c r="A91" s="173" t="s">
        <v>71</v>
      </c>
      <c r="B91" s="174"/>
      <c r="C91" s="174"/>
      <c r="D91" s="174"/>
      <c r="E91" s="381"/>
      <c r="F91" s="177"/>
      <c r="G91" s="177"/>
      <c r="H91" s="168"/>
    </row>
    <row r="92" spans="1:8" ht="15.75" thickBot="1" x14ac:dyDescent="0.3">
      <c r="E92" s="382"/>
    </row>
    <row r="93" spans="1:8" x14ac:dyDescent="0.25">
      <c r="A93" s="84" t="str">
        <f>N_2!B58</f>
        <v>Kraftwerk 3</v>
      </c>
      <c r="B93" s="374" t="s">
        <v>69</v>
      </c>
      <c r="C93" s="374" t="s">
        <v>70</v>
      </c>
      <c r="D93" s="100" t="s">
        <v>78</v>
      </c>
      <c r="E93" s="383" t="s">
        <v>80</v>
      </c>
      <c r="F93" s="100" t="s">
        <v>73</v>
      </c>
      <c r="G93" s="100" t="s">
        <v>2</v>
      </c>
      <c r="H93" s="100"/>
    </row>
    <row r="94" spans="1:8" x14ac:dyDescent="0.25">
      <c r="A94" s="58" t="str">
        <f>N_2!B66</f>
        <v>Erzeugungsauslagen</v>
      </c>
      <c r="B94" s="80">
        <f>SUM(B95:B135)</f>
        <v>0</v>
      </c>
      <c r="C94" s="80">
        <f>SUM(C95:C135)</f>
        <v>0</v>
      </c>
      <c r="D94" s="90">
        <f>SUM(D96:D135)</f>
        <v>0</v>
      </c>
      <c r="E94" s="378">
        <f>SUM(E96:E135)</f>
        <v>0</v>
      </c>
      <c r="F94" s="138"/>
      <c r="G94" s="139"/>
      <c r="H94" s="139"/>
    </row>
    <row r="95" spans="1:8" x14ac:dyDescent="0.25">
      <c r="A95" s="51"/>
      <c r="B95" s="90"/>
      <c r="C95" s="90"/>
      <c r="D95" s="18"/>
      <c r="E95" s="379"/>
      <c r="F95" s="140"/>
      <c r="G95" s="140"/>
      <c r="H95" s="140"/>
    </row>
    <row r="96" spans="1:8" x14ac:dyDescent="0.25">
      <c r="A96" s="171" t="s">
        <v>71</v>
      </c>
      <c r="B96" s="92">
        <v>0</v>
      </c>
      <c r="C96" s="92">
        <v>0</v>
      </c>
      <c r="D96" s="92"/>
      <c r="E96" s="380"/>
      <c r="F96" s="176"/>
      <c r="G96" s="176"/>
      <c r="H96" s="168"/>
    </row>
    <row r="97" spans="1:8" x14ac:dyDescent="0.25">
      <c r="A97" s="171" t="s">
        <v>71</v>
      </c>
      <c r="B97" s="92"/>
      <c r="C97" s="92"/>
      <c r="D97" s="92"/>
      <c r="E97" s="380"/>
      <c r="F97" s="176"/>
      <c r="G97" s="176"/>
      <c r="H97" s="168"/>
    </row>
    <row r="98" spans="1:8" x14ac:dyDescent="0.25">
      <c r="A98" s="171" t="s">
        <v>71</v>
      </c>
      <c r="B98" s="92"/>
      <c r="C98" s="92"/>
      <c r="D98" s="92"/>
      <c r="E98" s="380"/>
      <c r="F98" s="176"/>
      <c r="G98" s="176"/>
      <c r="H98" s="168"/>
    </row>
    <row r="99" spans="1:8" x14ac:dyDescent="0.25">
      <c r="A99" s="171" t="s">
        <v>71</v>
      </c>
      <c r="B99" s="92"/>
      <c r="C99" s="92"/>
      <c r="D99" s="92"/>
      <c r="E99" s="380"/>
      <c r="F99" s="176"/>
      <c r="G99" s="176"/>
      <c r="H99" s="168"/>
    </row>
    <row r="100" spans="1:8" x14ac:dyDescent="0.25">
      <c r="A100" s="171" t="s">
        <v>71</v>
      </c>
      <c r="B100" s="92"/>
      <c r="C100" s="92"/>
      <c r="D100" s="92"/>
      <c r="E100" s="380"/>
      <c r="F100" s="176"/>
      <c r="G100" s="176"/>
      <c r="H100" s="168"/>
    </row>
    <row r="101" spans="1:8" x14ac:dyDescent="0.25">
      <c r="A101" s="171" t="s">
        <v>71</v>
      </c>
      <c r="B101" s="92"/>
      <c r="C101" s="92"/>
      <c r="D101" s="92"/>
      <c r="E101" s="380"/>
      <c r="F101" s="176"/>
      <c r="G101" s="176"/>
      <c r="H101" s="168"/>
    </row>
    <row r="102" spans="1:8" x14ac:dyDescent="0.25">
      <c r="A102" s="171" t="s">
        <v>71</v>
      </c>
      <c r="B102" s="92"/>
      <c r="C102" s="92"/>
      <c r="D102" s="92"/>
      <c r="E102" s="380"/>
      <c r="F102" s="176"/>
      <c r="G102" s="176"/>
      <c r="H102" s="168"/>
    </row>
    <row r="103" spans="1:8" x14ac:dyDescent="0.25">
      <c r="A103" s="171" t="s">
        <v>71</v>
      </c>
      <c r="B103" s="92"/>
      <c r="C103" s="92"/>
      <c r="D103" s="92"/>
      <c r="E103" s="380"/>
      <c r="F103" s="176"/>
      <c r="G103" s="176"/>
      <c r="H103" s="168"/>
    </row>
    <row r="104" spans="1:8" x14ac:dyDescent="0.25">
      <c r="A104" s="171" t="s">
        <v>71</v>
      </c>
      <c r="B104" s="92"/>
      <c r="C104" s="92"/>
      <c r="D104" s="92"/>
      <c r="E104" s="380"/>
      <c r="F104" s="176"/>
      <c r="G104" s="176"/>
      <c r="H104" s="168"/>
    </row>
    <row r="105" spans="1:8" x14ac:dyDescent="0.25">
      <c r="A105" s="171" t="s">
        <v>71</v>
      </c>
      <c r="B105" s="92"/>
      <c r="C105" s="92"/>
      <c r="D105" s="92"/>
      <c r="E105" s="380"/>
      <c r="F105" s="176"/>
      <c r="G105" s="176"/>
      <c r="H105" s="168"/>
    </row>
    <row r="106" spans="1:8" x14ac:dyDescent="0.25">
      <c r="A106" s="171" t="s">
        <v>71</v>
      </c>
      <c r="B106" s="92"/>
      <c r="C106" s="92"/>
      <c r="D106" s="92"/>
      <c r="E106" s="380"/>
      <c r="F106" s="176"/>
      <c r="G106" s="176"/>
      <c r="H106" s="168"/>
    </row>
    <row r="107" spans="1:8" x14ac:dyDescent="0.25">
      <c r="A107" s="171" t="s">
        <v>71</v>
      </c>
      <c r="B107" s="92"/>
      <c r="C107" s="92"/>
      <c r="D107" s="92"/>
      <c r="E107" s="380"/>
      <c r="F107" s="176"/>
      <c r="G107" s="176"/>
      <c r="H107" s="168"/>
    </row>
    <row r="108" spans="1:8" x14ac:dyDescent="0.25">
      <c r="A108" s="171" t="s">
        <v>71</v>
      </c>
      <c r="B108" s="92"/>
      <c r="C108" s="92"/>
      <c r="D108" s="92"/>
      <c r="E108" s="380"/>
      <c r="F108" s="176"/>
      <c r="G108" s="176"/>
      <c r="H108" s="168"/>
    </row>
    <row r="109" spans="1:8" x14ac:dyDescent="0.25">
      <c r="A109" s="171" t="s">
        <v>71</v>
      </c>
      <c r="B109" s="92"/>
      <c r="C109" s="92"/>
      <c r="D109" s="92"/>
      <c r="E109" s="380"/>
      <c r="F109" s="176"/>
      <c r="G109" s="176"/>
      <c r="H109" s="168"/>
    </row>
    <row r="110" spans="1:8" x14ac:dyDescent="0.25">
      <c r="A110" s="171" t="s">
        <v>71</v>
      </c>
      <c r="B110" s="92"/>
      <c r="C110" s="92"/>
      <c r="D110" s="92"/>
      <c r="E110" s="380"/>
      <c r="F110" s="176"/>
      <c r="G110" s="176"/>
      <c r="H110" s="168"/>
    </row>
    <row r="111" spans="1:8" x14ac:dyDescent="0.25">
      <c r="A111" s="171" t="s">
        <v>71</v>
      </c>
      <c r="B111" s="92"/>
      <c r="C111" s="92"/>
      <c r="D111" s="92"/>
      <c r="E111" s="380"/>
      <c r="F111" s="176"/>
      <c r="G111" s="176"/>
      <c r="H111" s="168"/>
    </row>
    <row r="112" spans="1:8" x14ac:dyDescent="0.25">
      <c r="A112" s="171" t="s">
        <v>71</v>
      </c>
      <c r="B112" s="92"/>
      <c r="C112" s="92"/>
      <c r="D112" s="92"/>
      <c r="E112" s="380"/>
      <c r="F112" s="176"/>
      <c r="G112" s="176"/>
      <c r="H112" s="168"/>
    </row>
    <row r="113" spans="1:8" x14ac:dyDescent="0.25">
      <c r="A113" s="171" t="s">
        <v>71</v>
      </c>
      <c r="B113" s="92"/>
      <c r="C113" s="92"/>
      <c r="D113" s="92"/>
      <c r="E113" s="380"/>
      <c r="F113" s="176"/>
      <c r="G113" s="176"/>
      <c r="H113" s="168"/>
    </row>
    <row r="114" spans="1:8" x14ac:dyDescent="0.25">
      <c r="A114" s="171" t="s">
        <v>71</v>
      </c>
      <c r="B114" s="92"/>
      <c r="C114" s="92"/>
      <c r="D114" s="92"/>
      <c r="E114" s="380"/>
      <c r="F114" s="176"/>
      <c r="G114" s="176"/>
      <c r="H114" s="168"/>
    </row>
    <row r="115" spans="1:8" x14ac:dyDescent="0.25">
      <c r="A115" s="171" t="s">
        <v>71</v>
      </c>
      <c r="B115" s="92"/>
      <c r="C115" s="92"/>
      <c r="D115" s="92"/>
      <c r="E115" s="380"/>
      <c r="F115" s="176"/>
      <c r="G115" s="176"/>
      <c r="H115" s="168"/>
    </row>
    <row r="116" spans="1:8" x14ac:dyDescent="0.25">
      <c r="A116" s="171" t="s">
        <v>71</v>
      </c>
      <c r="B116" s="92"/>
      <c r="C116" s="92"/>
      <c r="D116" s="92"/>
      <c r="E116" s="380"/>
      <c r="F116" s="176"/>
      <c r="G116" s="176"/>
      <c r="H116" s="168"/>
    </row>
    <row r="117" spans="1:8" x14ac:dyDescent="0.25">
      <c r="A117" s="171" t="s">
        <v>71</v>
      </c>
      <c r="B117" s="92"/>
      <c r="C117" s="92"/>
      <c r="D117" s="92"/>
      <c r="E117" s="380"/>
      <c r="F117" s="176"/>
      <c r="G117" s="176"/>
      <c r="H117" s="168"/>
    </row>
    <row r="118" spans="1:8" x14ac:dyDescent="0.25">
      <c r="A118" s="171" t="s">
        <v>71</v>
      </c>
      <c r="B118" s="92"/>
      <c r="C118" s="92"/>
      <c r="D118" s="92"/>
      <c r="E118" s="380"/>
      <c r="F118" s="176"/>
      <c r="G118" s="176"/>
      <c r="H118" s="168"/>
    </row>
    <row r="119" spans="1:8" x14ac:dyDescent="0.25">
      <c r="A119" s="171" t="s">
        <v>71</v>
      </c>
      <c r="B119" s="92"/>
      <c r="C119" s="92"/>
      <c r="D119" s="92"/>
      <c r="E119" s="380"/>
      <c r="F119" s="176"/>
      <c r="G119" s="176"/>
      <c r="H119" s="168"/>
    </row>
    <row r="120" spans="1:8" x14ac:dyDescent="0.25">
      <c r="A120" s="171" t="s">
        <v>71</v>
      </c>
      <c r="B120" s="92"/>
      <c r="C120" s="92"/>
      <c r="D120" s="92"/>
      <c r="E120" s="380"/>
      <c r="F120" s="176"/>
      <c r="G120" s="176"/>
      <c r="H120" s="168"/>
    </row>
    <row r="121" spans="1:8" x14ac:dyDescent="0.25">
      <c r="A121" s="171" t="s">
        <v>71</v>
      </c>
      <c r="B121" s="92"/>
      <c r="C121" s="92"/>
      <c r="D121" s="92"/>
      <c r="E121" s="380"/>
      <c r="F121" s="176"/>
      <c r="G121" s="176"/>
      <c r="H121" s="168"/>
    </row>
    <row r="122" spans="1:8" x14ac:dyDescent="0.25">
      <c r="A122" s="171" t="s">
        <v>71</v>
      </c>
      <c r="B122" s="92"/>
      <c r="C122" s="92"/>
      <c r="D122" s="92"/>
      <c r="E122" s="380"/>
      <c r="F122" s="176"/>
      <c r="G122" s="176"/>
      <c r="H122" s="168"/>
    </row>
    <row r="123" spans="1:8" x14ac:dyDescent="0.25">
      <c r="A123" s="171" t="s">
        <v>71</v>
      </c>
      <c r="B123" s="92"/>
      <c r="C123" s="92"/>
      <c r="D123" s="92"/>
      <c r="E123" s="380"/>
      <c r="F123" s="176"/>
      <c r="G123" s="176"/>
      <c r="H123" s="168"/>
    </row>
    <row r="124" spans="1:8" x14ac:dyDescent="0.25">
      <c r="A124" s="171" t="s">
        <v>71</v>
      </c>
      <c r="B124" s="92"/>
      <c r="C124" s="92"/>
      <c r="D124" s="92"/>
      <c r="E124" s="380"/>
      <c r="F124" s="176"/>
      <c r="G124" s="176"/>
      <c r="H124" s="168"/>
    </row>
    <row r="125" spans="1:8" x14ac:dyDescent="0.25">
      <c r="A125" s="171" t="s">
        <v>71</v>
      </c>
      <c r="B125" s="92"/>
      <c r="C125" s="92"/>
      <c r="D125" s="92"/>
      <c r="E125" s="380"/>
      <c r="F125" s="176"/>
      <c r="G125" s="176"/>
      <c r="H125" s="168"/>
    </row>
    <row r="126" spans="1:8" x14ac:dyDescent="0.25">
      <c r="A126" s="171" t="s">
        <v>71</v>
      </c>
      <c r="B126" s="92"/>
      <c r="C126" s="92"/>
      <c r="D126" s="92"/>
      <c r="E126" s="380"/>
      <c r="F126" s="176"/>
      <c r="G126" s="176"/>
      <c r="H126" s="168"/>
    </row>
    <row r="127" spans="1:8" x14ac:dyDescent="0.25">
      <c r="A127" s="171" t="s">
        <v>71</v>
      </c>
      <c r="B127" s="92"/>
      <c r="C127" s="92"/>
      <c r="D127" s="92"/>
      <c r="E127" s="380"/>
      <c r="F127" s="176"/>
      <c r="G127" s="176"/>
      <c r="H127" s="168"/>
    </row>
    <row r="128" spans="1:8" x14ac:dyDescent="0.25">
      <c r="A128" s="171" t="s">
        <v>71</v>
      </c>
      <c r="B128" s="92"/>
      <c r="C128" s="92"/>
      <c r="D128" s="92"/>
      <c r="E128" s="380"/>
      <c r="F128" s="176"/>
      <c r="G128" s="176"/>
      <c r="H128" s="168"/>
    </row>
    <row r="129" spans="1:8" x14ac:dyDescent="0.25">
      <c r="A129" s="171" t="s">
        <v>71</v>
      </c>
      <c r="B129" s="92"/>
      <c r="C129" s="92"/>
      <c r="D129" s="92"/>
      <c r="E129" s="380"/>
      <c r="F129" s="176"/>
      <c r="G129" s="176"/>
      <c r="H129" s="168"/>
    </row>
    <row r="130" spans="1:8" x14ac:dyDescent="0.25">
      <c r="A130" s="171" t="s">
        <v>71</v>
      </c>
      <c r="B130" s="92"/>
      <c r="C130" s="92"/>
      <c r="D130" s="92"/>
      <c r="E130" s="380"/>
      <c r="F130" s="176"/>
      <c r="G130" s="176"/>
      <c r="H130" s="168"/>
    </row>
    <row r="131" spans="1:8" x14ac:dyDescent="0.25">
      <c r="A131" s="171" t="s">
        <v>71</v>
      </c>
      <c r="B131" s="92"/>
      <c r="C131" s="92"/>
      <c r="D131" s="92"/>
      <c r="E131" s="380"/>
      <c r="F131" s="176"/>
      <c r="G131" s="176"/>
      <c r="H131" s="168"/>
    </row>
    <row r="132" spans="1:8" x14ac:dyDescent="0.25">
      <c r="A132" s="171" t="s">
        <v>71</v>
      </c>
      <c r="B132" s="92"/>
      <c r="C132" s="92"/>
      <c r="D132" s="92"/>
      <c r="E132" s="380"/>
      <c r="F132" s="176"/>
      <c r="G132" s="176"/>
      <c r="H132" s="168"/>
    </row>
    <row r="133" spans="1:8" x14ac:dyDescent="0.25">
      <c r="A133" s="171" t="s">
        <v>71</v>
      </c>
      <c r="B133" s="92"/>
      <c r="C133" s="92"/>
      <c r="D133" s="92"/>
      <c r="E133" s="380"/>
      <c r="F133" s="176"/>
      <c r="G133" s="176"/>
      <c r="H133" s="168"/>
    </row>
    <row r="134" spans="1:8" x14ac:dyDescent="0.25">
      <c r="A134" s="171" t="s">
        <v>71</v>
      </c>
      <c r="B134" s="92"/>
      <c r="C134" s="92"/>
      <c r="D134" s="92"/>
      <c r="E134" s="380"/>
      <c r="F134" s="176"/>
      <c r="G134" s="176"/>
      <c r="H134" s="168"/>
    </row>
    <row r="135" spans="1:8" ht="15.75" thickBot="1" x14ac:dyDescent="0.3">
      <c r="A135" s="173" t="s">
        <v>71</v>
      </c>
      <c r="B135" s="174"/>
      <c r="C135" s="174"/>
      <c r="D135" s="174"/>
      <c r="E135" s="381"/>
      <c r="F135" s="177"/>
      <c r="G135" s="177"/>
      <c r="H135" s="168"/>
    </row>
    <row r="136" spans="1:8" ht="15.75" thickBot="1" x14ac:dyDescent="0.3">
      <c r="E136" s="382"/>
    </row>
    <row r="137" spans="1:8" x14ac:dyDescent="0.25">
      <c r="A137" s="84" t="str">
        <f>N_2!B76</f>
        <v>Kraftwerk 4</v>
      </c>
      <c r="B137" s="374" t="s">
        <v>69</v>
      </c>
      <c r="C137" s="374" t="s">
        <v>70</v>
      </c>
      <c r="D137" s="100" t="s">
        <v>78</v>
      </c>
      <c r="E137" s="383" t="s">
        <v>80</v>
      </c>
      <c r="F137" s="100" t="s">
        <v>73</v>
      </c>
      <c r="G137" s="100" t="s">
        <v>2</v>
      </c>
      <c r="H137" s="100"/>
    </row>
    <row r="138" spans="1:8" x14ac:dyDescent="0.25">
      <c r="A138" s="58" t="str">
        <f>N_2!B84</f>
        <v>Erzeugungsauslagen</v>
      </c>
      <c r="B138" s="80">
        <f>SUM(B139:B179)</f>
        <v>0</v>
      </c>
      <c r="C138" s="80">
        <f>SUM(C139:C179)</f>
        <v>0</v>
      </c>
      <c r="D138" s="90">
        <f>SUM(D140:D179)</f>
        <v>0</v>
      </c>
      <c r="E138" s="378">
        <f>SUM(E140:E179)</f>
        <v>0</v>
      </c>
      <c r="F138" s="138"/>
      <c r="G138" s="139"/>
      <c r="H138" s="139"/>
    </row>
    <row r="139" spans="1:8" x14ac:dyDescent="0.25">
      <c r="A139" s="51"/>
      <c r="B139" s="90"/>
      <c r="C139" s="90"/>
      <c r="D139" s="18"/>
      <c r="E139" s="379"/>
      <c r="F139" s="140"/>
      <c r="G139" s="140"/>
      <c r="H139" s="140"/>
    </row>
    <row r="140" spans="1:8" x14ac:dyDescent="0.25">
      <c r="A140" s="171" t="s">
        <v>71</v>
      </c>
      <c r="B140" s="92">
        <v>0</v>
      </c>
      <c r="C140" s="92">
        <v>0</v>
      </c>
      <c r="D140" s="92"/>
      <c r="E140" s="380"/>
      <c r="F140" s="176"/>
      <c r="G140" s="176"/>
      <c r="H140" s="168"/>
    </row>
    <row r="141" spans="1:8" x14ac:dyDescent="0.25">
      <c r="A141" s="171" t="s">
        <v>71</v>
      </c>
      <c r="B141" s="92"/>
      <c r="C141" s="92"/>
      <c r="D141" s="92"/>
      <c r="E141" s="380"/>
      <c r="F141" s="176"/>
      <c r="G141" s="176"/>
      <c r="H141" s="168"/>
    </row>
    <row r="142" spans="1:8" x14ac:dyDescent="0.25">
      <c r="A142" s="171" t="s">
        <v>71</v>
      </c>
      <c r="B142" s="92"/>
      <c r="C142" s="92"/>
      <c r="D142" s="92"/>
      <c r="E142" s="380"/>
      <c r="F142" s="176"/>
      <c r="G142" s="176"/>
      <c r="H142" s="168"/>
    </row>
    <row r="143" spans="1:8" x14ac:dyDescent="0.25">
      <c r="A143" s="171" t="s">
        <v>71</v>
      </c>
      <c r="B143" s="92"/>
      <c r="C143" s="92"/>
      <c r="D143" s="92"/>
      <c r="E143" s="380"/>
      <c r="F143" s="176"/>
      <c r="G143" s="176"/>
      <c r="H143" s="168"/>
    </row>
    <row r="144" spans="1:8" x14ac:dyDescent="0.25">
      <c r="A144" s="171" t="s">
        <v>71</v>
      </c>
      <c r="B144" s="92"/>
      <c r="C144" s="92"/>
      <c r="D144" s="92"/>
      <c r="E144" s="380"/>
      <c r="F144" s="176"/>
      <c r="G144" s="176"/>
      <c r="H144" s="168"/>
    </row>
    <row r="145" spans="1:8" x14ac:dyDescent="0.25">
      <c r="A145" s="171" t="s">
        <v>71</v>
      </c>
      <c r="B145" s="92"/>
      <c r="C145" s="92"/>
      <c r="D145" s="92"/>
      <c r="E145" s="380"/>
      <c r="F145" s="176"/>
      <c r="G145" s="176"/>
      <c r="H145" s="168"/>
    </row>
    <row r="146" spans="1:8" x14ac:dyDescent="0.25">
      <c r="A146" s="171" t="s">
        <v>71</v>
      </c>
      <c r="B146" s="92"/>
      <c r="C146" s="92"/>
      <c r="D146" s="92"/>
      <c r="E146" s="380"/>
      <c r="F146" s="176"/>
      <c r="G146" s="176"/>
      <c r="H146" s="168"/>
    </row>
    <row r="147" spans="1:8" x14ac:dyDescent="0.25">
      <c r="A147" s="171" t="s">
        <v>71</v>
      </c>
      <c r="B147" s="92"/>
      <c r="C147" s="92"/>
      <c r="D147" s="92"/>
      <c r="E147" s="380"/>
      <c r="F147" s="176"/>
      <c r="G147" s="176"/>
      <c r="H147" s="168"/>
    </row>
    <row r="148" spans="1:8" x14ac:dyDescent="0.25">
      <c r="A148" s="171" t="s">
        <v>71</v>
      </c>
      <c r="B148" s="92"/>
      <c r="C148" s="92"/>
      <c r="D148" s="92"/>
      <c r="E148" s="380"/>
      <c r="F148" s="176"/>
      <c r="G148" s="176"/>
      <c r="H148" s="168"/>
    </row>
    <row r="149" spans="1:8" x14ac:dyDescent="0.25">
      <c r="A149" s="171" t="s">
        <v>71</v>
      </c>
      <c r="B149" s="92"/>
      <c r="C149" s="92"/>
      <c r="D149" s="92"/>
      <c r="E149" s="380"/>
      <c r="F149" s="176"/>
      <c r="G149" s="176"/>
      <c r="H149" s="168"/>
    </row>
    <row r="150" spans="1:8" x14ac:dyDescent="0.25">
      <c r="A150" s="171" t="s">
        <v>71</v>
      </c>
      <c r="B150" s="92"/>
      <c r="C150" s="92"/>
      <c r="D150" s="92"/>
      <c r="E150" s="380"/>
      <c r="F150" s="176"/>
      <c r="G150" s="176"/>
      <c r="H150" s="168"/>
    </row>
    <row r="151" spans="1:8" x14ac:dyDescent="0.25">
      <c r="A151" s="171" t="s">
        <v>71</v>
      </c>
      <c r="B151" s="92"/>
      <c r="C151" s="92"/>
      <c r="D151" s="92"/>
      <c r="E151" s="380"/>
      <c r="F151" s="176"/>
      <c r="G151" s="176"/>
      <c r="H151" s="168"/>
    </row>
    <row r="152" spans="1:8" x14ac:dyDescent="0.25">
      <c r="A152" s="171" t="s">
        <v>71</v>
      </c>
      <c r="B152" s="92"/>
      <c r="C152" s="92"/>
      <c r="D152" s="92"/>
      <c r="E152" s="380"/>
      <c r="F152" s="176"/>
      <c r="G152" s="176"/>
      <c r="H152" s="168"/>
    </row>
    <row r="153" spans="1:8" x14ac:dyDescent="0.25">
      <c r="A153" s="171" t="s">
        <v>71</v>
      </c>
      <c r="B153" s="92"/>
      <c r="C153" s="92"/>
      <c r="D153" s="92"/>
      <c r="E153" s="380"/>
      <c r="F153" s="176"/>
      <c r="G153" s="176"/>
      <c r="H153" s="168"/>
    </row>
    <row r="154" spans="1:8" x14ac:dyDescent="0.25">
      <c r="A154" s="171" t="s">
        <v>71</v>
      </c>
      <c r="B154" s="92"/>
      <c r="C154" s="92"/>
      <c r="D154" s="92"/>
      <c r="E154" s="380"/>
      <c r="F154" s="176"/>
      <c r="G154" s="176"/>
      <c r="H154" s="168"/>
    </row>
    <row r="155" spans="1:8" x14ac:dyDescent="0.25">
      <c r="A155" s="171" t="s">
        <v>71</v>
      </c>
      <c r="B155" s="92"/>
      <c r="C155" s="92"/>
      <c r="D155" s="92"/>
      <c r="E155" s="380"/>
      <c r="F155" s="176"/>
      <c r="G155" s="176"/>
      <c r="H155" s="168"/>
    </row>
    <row r="156" spans="1:8" x14ac:dyDescent="0.25">
      <c r="A156" s="171" t="s">
        <v>71</v>
      </c>
      <c r="B156" s="92"/>
      <c r="C156" s="92"/>
      <c r="D156" s="92"/>
      <c r="E156" s="380"/>
      <c r="F156" s="176"/>
      <c r="G156" s="176"/>
      <c r="H156" s="168"/>
    </row>
    <row r="157" spans="1:8" x14ac:dyDescent="0.25">
      <c r="A157" s="171" t="s">
        <v>71</v>
      </c>
      <c r="B157" s="92"/>
      <c r="C157" s="92"/>
      <c r="D157" s="92"/>
      <c r="E157" s="380"/>
      <c r="F157" s="176"/>
      <c r="G157" s="176"/>
      <c r="H157" s="168"/>
    </row>
    <row r="158" spans="1:8" x14ac:dyDescent="0.25">
      <c r="A158" s="171" t="s">
        <v>71</v>
      </c>
      <c r="B158" s="92"/>
      <c r="C158" s="92"/>
      <c r="D158" s="92"/>
      <c r="E158" s="380"/>
      <c r="F158" s="176"/>
      <c r="G158" s="176"/>
      <c r="H158" s="168"/>
    </row>
    <row r="159" spans="1:8" x14ac:dyDescent="0.25">
      <c r="A159" s="171" t="s">
        <v>71</v>
      </c>
      <c r="B159" s="92"/>
      <c r="C159" s="92"/>
      <c r="D159" s="92"/>
      <c r="E159" s="380"/>
      <c r="F159" s="176"/>
      <c r="G159" s="176"/>
      <c r="H159" s="168"/>
    </row>
    <row r="160" spans="1:8" x14ac:dyDescent="0.25">
      <c r="A160" s="171" t="s">
        <v>71</v>
      </c>
      <c r="B160" s="92"/>
      <c r="C160" s="92"/>
      <c r="D160" s="92"/>
      <c r="E160" s="380"/>
      <c r="F160" s="176"/>
      <c r="G160" s="176"/>
      <c r="H160" s="168"/>
    </row>
    <row r="161" spans="1:8" x14ac:dyDescent="0.25">
      <c r="A161" s="171" t="s">
        <v>71</v>
      </c>
      <c r="B161" s="92"/>
      <c r="C161" s="92"/>
      <c r="D161" s="92"/>
      <c r="E161" s="380"/>
      <c r="F161" s="176"/>
      <c r="G161" s="176"/>
      <c r="H161" s="168"/>
    </row>
    <row r="162" spans="1:8" x14ac:dyDescent="0.25">
      <c r="A162" s="171" t="s">
        <v>71</v>
      </c>
      <c r="B162" s="92"/>
      <c r="C162" s="92"/>
      <c r="D162" s="92"/>
      <c r="E162" s="380"/>
      <c r="F162" s="176"/>
      <c r="G162" s="176"/>
      <c r="H162" s="168"/>
    </row>
    <row r="163" spans="1:8" x14ac:dyDescent="0.25">
      <c r="A163" s="171" t="s">
        <v>71</v>
      </c>
      <c r="B163" s="92"/>
      <c r="C163" s="92"/>
      <c r="D163" s="92"/>
      <c r="E163" s="380"/>
      <c r="F163" s="176"/>
      <c r="G163" s="176"/>
      <c r="H163" s="168"/>
    </row>
    <row r="164" spans="1:8" x14ac:dyDescent="0.25">
      <c r="A164" s="171" t="s">
        <v>71</v>
      </c>
      <c r="B164" s="92"/>
      <c r="C164" s="92"/>
      <c r="D164" s="92"/>
      <c r="E164" s="380"/>
      <c r="F164" s="176"/>
      <c r="G164" s="176"/>
      <c r="H164" s="168"/>
    </row>
    <row r="165" spans="1:8" x14ac:dyDescent="0.25">
      <c r="A165" s="171" t="s">
        <v>71</v>
      </c>
      <c r="B165" s="92"/>
      <c r="C165" s="92"/>
      <c r="D165" s="92"/>
      <c r="E165" s="380"/>
      <c r="F165" s="176"/>
      <c r="G165" s="176"/>
      <c r="H165" s="168"/>
    </row>
    <row r="166" spans="1:8" x14ac:dyDescent="0.25">
      <c r="A166" s="171" t="s">
        <v>71</v>
      </c>
      <c r="B166" s="92"/>
      <c r="C166" s="92"/>
      <c r="D166" s="92"/>
      <c r="E166" s="380"/>
      <c r="F166" s="176"/>
      <c r="G166" s="176"/>
      <c r="H166" s="168"/>
    </row>
    <row r="167" spans="1:8" x14ac:dyDescent="0.25">
      <c r="A167" s="171" t="s">
        <v>71</v>
      </c>
      <c r="B167" s="92"/>
      <c r="C167" s="92"/>
      <c r="D167" s="92"/>
      <c r="E167" s="380"/>
      <c r="F167" s="176"/>
      <c r="G167" s="176"/>
      <c r="H167" s="168"/>
    </row>
    <row r="168" spans="1:8" x14ac:dyDescent="0.25">
      <c r="A168" s="171" t="s">
        <v>71</v>
      </c>
      <c r="B168" s="92"/>
      <c r="C168" s="92"/>
      <c r="D168" s="92"/>
      <c r="E168" s="380"/>
      <c r="F168" s="176"/>
      <c r="G168" s="176"/>
      <c r="H168" s="168"/>
    </row>
    <row r="169" spans="1:8" x14ac:dyDescent="0.25">
      <c r="A169" s="171" t="s">
        <v>71</v>
      </c>
      <c r="B169" s="92"/>
      <c r="C169" s="92"/>
      <c r="D169" s="92"/>
      <c r="E169" s="380"/>
      <c r="F169" s="176"/>
      <c r="G169" s="176"/>
      <c r="H169" s="168"/>
    </row>
    <row r="170" spans="1:8" x14ac:dyDescent="0.25">
      <c r="A170" s="171" t="s">
        <v>71</v>
      </c>
      <c r="B170" s="92"/>
      <c r="C170" s="92"/>
      <c r="D170" s="92"/>
      <c r="E170" s="380"/>
      <c r="F170" s="176"/>
      <c r="G170" s="176"/>
      <c r="H170" s="168"/>
    </row>
    <row r="171" spans="1:8" x14ac:dyDescent="0.25">
      <c r="A171" s="171" t="s">
        <v>71</v>
      </c>
      <c r="B171" s="92"/>
      <c r="C171" s="92"/>
      <c r="D171" s="92"/>
      <c r="E171" s="380"/>
      <c r="F171" s="176"/>
      <c r="G171" s="176"/>
      <c r="H171" s="168"/>
    </row>
    <row r="172" spans="1:8" x14ac:dyDescent="0.25">
      <c r="A172" s="171" t="s">
        <v>71</v>
      </c>
      <c r="B172" s="92"/>
      <c r="C172" s="92"/>
      <c r="D172" s="92"/>
      <c r="E172" s="380"/>
      <c r="F172" s="176"/>
      <c r="G172" s="176"/>
      <c r="H172" s="168"/>
    </row>
    <row r="173" spans="1:8" x14ac:dyDescent="0.25">
      <c r="A173" s="171" t="s">
        <v>71</v>
      </c>
      <c r="B173" s="92"/>
      <c r="C173" s="92"/>
      <c r="D173" s="92"/>
      <c r="E173" s="380"/>
      <c r="F173" s="176"/>
      <c r="G173" s="176"/>
      <c r="H173" s="168"/>
    </row>
    <row r="174" spans="1:8" x14ac:dyDescent="0.25">
      <c r="A174" s="171" t="s">
        <v>71</v>
      </c>
      <c r="B174" s="92"/>
      <c r="C174" s="92"/>
      <c r="D174" s="92"/>
      <c r="E174" s="380"/>
      <c r="F174" s="176"/>
      <c r="G174" s="176"/>
      <c r="H174" s="168"/>
    </row>
    <row r="175" spans="1:8" x14ac:dyDescent="0.25">
      <c r="A175" s="171" t="s">
        <v>71</v>
      </c>
      <c r="B175" s="92"/>
      <c r="C175" s="92"/>
      <c r="D175" s="92"/>
      <c r="E175" s="380"/>
      <c r="F175" s="176"/>
      <c r="G175" s="176"/>
      <c r="H175" s="168"/>
    </row>
    <row r="176" spans="1:8" x14ac:dyDescent="0.25">
      <c r="A176" s="171" t="s">
        <v>71</v>
      </c>
      <c r="B176" s="92"/>
      <c r="C176" s="92"/>
      <c r="D176" s="92"/>
      <c r="E176" s="380"/>
      <c r="F176" s="176"/>
      <c r="G176" s="176"/>
      <c r="H176" s="168"/>
    </row>
    <row r="177" spans="1:8" x14ac:dyDescent="0.25">
      <c r="A177" s="171" t="s">
        <v>71</v>
      </c>
      <c r="B177" s="92"/>
      <c r="C177" s="92"/>
      <c r="D177" s="92"/>
      <c r="E177" s="380"/>
      <c r="F177" s="176"/>
      <c r="G177" s="176"/>
      <c r="H177" s="168"/>
    </row>
    <row r="178" spans="1:8" x14ac:dyDescent="0.25">
      <c r="A178" s="171" t="s">
        <v>71</v>
      </c>
      <c r="B178" s="92"/>
      <c r="C178" s="92"/>
      <c r="D178" s="92"/>
      <c r="E178" s="380"/>
      <c r="F178" s="176"/>
      <c r="G178" s="176"/>
      <c r="H178" s="168"/>
    </row>
    <row r="179" spans="1:8" ht="15.75" thickBot="1" x14ac:dyDescent="0.3">
      <c r="A179" s="173" t="s">
        <v>71</v>
      </c>
      <c r="B179" s="174"/>
      <c r="C179" s="174"/>
      <c r="D179" s="174"/>
      <c r="E179" s="381"/>
      <c r="F179" s="177"/>
      <c r="G179" s="177"/>
      <c r="H179" s="168"/>
    </row>
    <row r="180" spans="1:8" ht="15.75" thickBot="1" x14ac:dyDescent="0.3">
      <c r="E180" s="382"/>
    </row>
    <row r="181" spans="1:8" x14ac:dyDescent="0.25">
      <c r="A181" s="84" t="str">
        <f>N_2!B94</f>
        <v>Kraftwerk 5</v>
      </c>
      <c r="B181" s="374" t="s">
        <v>69</v>
      </c>
      <c r="C181" s="374" t="s">
        <v>70</v>
      </c>
      <c r="D181" s="100" t="s">
        <v>78</v>
      </c>
      <c r="E181" s="383" t="s">
        <v>80</v>
      </c>
      <c r="F181" s="100" t="s">
        <v>73</v>
      </c>
      <c r="G181" s="100" t="s">
        <v>2</v>
      </c>
      <c r="H181" s="100"/>
    </row>
    <row r="182" spans="1:8" x14ac:dyDescent="0.25">
      <c r="A182" s="58" t="str">
        <f>N_2!B102</f>
        <v>Erzeugungsauslagen</v>
      </c>
      <c r="B182" s="80">
        <f>SUM(B183:B223)</f>
        <v>0</v>
      </c>
      <c r="C182" s="80">
        <f>SUM(C183:C223)</f>
        <v>0</v>
      </c>
      <c r="D182" s="90">
        <f>SUM(D184:D223)</f>
        <v>0</v>
      </c>
      <c r="E182" s="378">
        <f>SUM(E184:E223)</f>
        <v>0</v>
      </c>
      <c r="F182" s="138"/>
      <c r="G182" s="139"/>
      <c r="H182" s="139"/>
    </row>
    <row r="183" spans="1:8" x14ac:dyDescent="0.25">
      <c r="A183" s="51"/>
      <c r="B183" s="90"/>
      <c r="C183" s="90"/>
      <c r="D183" s="18"/>
      <c r="E183" s="379"/>
      <c r="F183" s="140"/>
      <c r="G183" s="140"/>
      <c r="H183" s="140"/>
    </row>
    <row r="184" spans="1:8" x14ac:dyDescent="0.25">
      <c r="A184" s="171" t="s">
        <v>71</v>
      </c>
      <c r="B184" s="92">
        <v>0</v>
      </c>
      <c r="C184" s="92">
        <v>0</v>
      </c>
      <c r="D184" s="92"/>
      <c r="E184" s="380"/>
      <c r="F184" s="176"/>
      <c r="G184" s="176"/>
      <c r="H184" s="168"/>
    </row>
    <row r="185" spans="1:8" x14ac:dyDescent="0.25">
      <c r="A185" s="171" t="s">
        <v>71</v>
      </c>
      <c r="B185" s="92"/>
      <c r="C185" s="92"/>
      <c r="D185" s="92"/>
      <c r="E185" s="380"/>
      <c r="F185" s="176"/>
      <c r="G185" s="176"/>
      <c r="H185" s="168"/>
    </row>
    <row r="186" spans="1:8" x14ac:dyDescent="0.25">
      <c r="A186" s="171" t="s">
        <v>71</v>
      </c>
      <c r="B186" s="92"/>
      <c r="C186" s="92"/>
      <c r="D186" s="92"/>
      <c r="E186" s="380"/>
      <c r="F186" s="176"/>
      <c r="G186" s="176"/>
      <c r="H186" s="168"/>
    </row>
    <row r="187" spans="1:8" x14ac:dyDescent="0.25">
      <c r="A187" s="171" t="s">
        <v>71</v>
      </c>
      <c r="B187" s="92"/>
      <c r="C187" s="92"/>
      <c r="D187" s="92"/>
      <c r="E187" s="380"/>
      <c r="F187" s="176"/>
      <c r="G187" s="176"/>
      <c r="H187" s="168"/>
    </row>
    <row r="188" spans="1:8" x14ac:dyDescent="0.25">
      <c r="A188" s="171" t="s">
        <v>71</v>
      </c>
      <c r="B188" s="92"/>
      <c r="C188" s="92"/>
      <c r="D188" s="92"/>
      <c r="E188" s="380"/>
      <c r="F188" s="176"/>
      <c r="G188" s="176"/>
      <c r="H188" s="168"/>
    </row>
    <row r="189" spans="1:8" x14ac:dyDescent="0.25">
      <c r="A189" s="171" t="s">
        <v>71</v>
      </c>
      <c r="B189" s="92"/>
      <c r="C189" s="92"/>
      <c r="D189" s="92"/>
      <c r="E189" s="380"/>
      <c r="F189" s="176"/>
      <c r="G189" s="176"/>
      <c r="H189" s="168"/>
    </row>
    <row r="190" spans="1:8" x14ac:dyDescent="0.25">
      <c r="A190" s="171" t="s">
        <v>71</v>
      </c>
      <c r="B190" s="92"/>
      <c r="C190" s="92"/>
      <c r="D190" s="92"/>
      <c r="E190" s="380"/>
      <c r="F190" s="176"/>
      <c r="G190" s="176"/>
      <c r="H190" s="168"/>
    </row>
    <row r="191" spans="1:8" x14ac:dyDescent="0.25">
      <c r="A191" s="171" t="s">
        <v>71</v>
      </c>
      <c r="B191" s="92"/>
      <c r="C191" s="92"/>
      <c r="D191" s="92"/>
      <c r="E191" s="380"/>
      <c r="F191" s="176"/>
      <c r="G191" s="176"/>
      <c r="H191" s="168"/>
    </row>
    <row r="192" spans="1:8" x14ac:dyDescent="0.25">
      <c r="A192" s="171" t="s">
        <v>71</v>
      </c>
      <c r="B192" s="92"/>
      <c r="C192" s="92"/>
      <c r="D192" s="92"/>
      <c r="E192" s="380"/>
      <c r="F192" s="176"/>
      <c r="G192" s="176"/>
      <c r="H192" s="168"/>
    </row>
    <row r="193" spans="1:8" x14ac:dyDescent="0.25">
      <c r="A193" s="171" t="s">
        <v>71</v>
      </c>
      <c r="B193" s="92"/>
      <c r="C193" s="92"/>
      <c r="D193" s="92"/>
      <c r="E193" s="380"/>
      <c r="F193" s="176"/>
      <c r="G193" s="176"/>
      <c r="H193" s="168"/>
    </row>
    <row r="194" spans="1:8" x14ac:dyDescent="0.25">
      <c r="A194" s="171" t="s">
        <v>71</v>
      </c>
      <c r="B194" s="92"/>
      <c r="C194" s="92"/>
      <c r="D194" s="92"/>
      <c r="E194" s="380"/>
      <c r="F194" s="176"/>
      <c r="G194" s="176"/>
      <c r="H194" s="168"/>
    </row>
    <row r="195" spans="1:8" x14ac:dyDescent="0.25">
      <c r="A195" s="171" t="s">
        <v>71</v>
      </c>
      <c r="B195" s="92"/>
      <c r="C195" s="92"/>
      <c r="D195" s="92"/>
      <c r="E195" s="380"/>
      <c r="F195" s="176"/>
      <c r="G195" s="176"/>
      <c r="H195" s="168"/>
    </row>
    <row r="196" spans="1:8" x14ac:dyDescent="0.25">
      <c r="A196" s="171" t="s">
        <v>71</v>
      </c>
      <c r="B196" s="92"/>
      <c r="C196" s="92"/>
      <c r="D196" s="92"/>
      <c r="E196" s="380"/>
      <c r="F196" s="176"/>
      <c r="G196" s="176"/>
      <c r="H196" s="168"/>
    </row>
    <row r="197" spans="1:8" x14ac:dyDescent="0.25">
      <c r="A197" s="171" t="s">
        <v>71</v>
      </c>
      <c r="B197" s="92"/>
      <c r="C197" s="92"/>
      <c r="D197" s="92"/>
      <c r="E197" s="380"/>
      <c r="F197" s="176"/>
      <c r="G197" s="176"/>
      <c r="H197" s="168"/>
    </row>
    <row r="198" spans="1:8" x14ac:dyDescent="0.25">
      <c r="A198" s="171" t="s">
        <v>71</v>
      </c>
      <c r="B198" s="92"/>
      <c r="C198" s="92"/>
      <c r="D198" s="92"/>
      <c r="E198" s="380"/>
      <c r="F198" s="176"/>
      <c r="G198" s="176"/>
      <c r="H198" s="168"/>
    </row>
    <row r="199" spans="1:8" x14ac:dyDescent="0.25">
      <c r="A199" s="171" t="s">
        <v>71</v>
      </c>
      <c r="B199" s="92"/>
      <c r="C199" s="92"/>
      <c r="D199" s="92"/>
      <c r="E199" s="380"/>
      <c r="F199" s="176"/>
      <c r="G199" s="176"/>
      <c r="H199" s="168"/>
    </row>
    <row r="200" spans="1:8" x14ac:dyDescent="0.25">
      <c r="A200" s="171" t="s">
        <v>71</v>
      </c>
      <c r="B200" s="92"/>
      <c r="C200" s="92"/>
      <c r="D200" s="92"/>
      <c r="E200" s="380"/>
      <c r="F200" s="176"/>
      <c r="G200" s="176"/>
      <c r="H200" s="168"/>
    </row>
    <row r="201" spans="1:8" x14ac:dyDescent="0.25">
      <c r="A201" s="171" t="s">
        <v>71</v>
      </c>
      <c r="B201" s="92"/>
      <c r="C201" s="92"/>
      <c r="D201" s="92"/>
      <c r="E201" s="380"/>
      <c r="F201" s="176"/>
      <c r="G201" s="176"/>
      <c r="H201" s="168"/>
    </row>
    <row r="202" spans="1:8" x14ac:dyDescent="0.25">
      <c r="A202" s="171" t="s">
        <v>71</v>
      </c>
      <c r="B202" s="92"/>
      <c r="C202" s="92"/>
      <c r="D202" s="92"/>
      <c r="E202" s="380"/>
      <c r="F202" s="176"/>
      <c r="G202" s="176"/>
      <c r="H202" s="168"/>
    </row>
    <row r="203" spans="1:8" x14ac:dyDescent="0.25">
      <c r="A203" s="171" t="s">
        <v>71</v>
      </c>
      <c r="B203" s="92"/>
      <c r="C203" s="92"/>
      <c r="D203" s="92"/>
      <c r="E203" s="380"/>
      <c r="F203" s="176"/>
      <c r="G203" s="176"/>
      <c r="H203" s="168"/>
    </row>
    <row r="204" spans="1:8" x14ac:dyDescent="0.25">
      <c r="A204" s="171" t="s">
        <v>71</v>
      </c>
      <c r="B204" s="92"/>
      <c r="C204" s="92"/>
      <c r="D204" s="92"/>
      <c r="E204" s="380"/>
      <c r="F204" s="176"/>
      <c r="G204" s="176"/>
      <c r="H204" s="168"/>
    </row>
    <row r="205" spans="1:8" x14ac:dyDescent="0.25">
      <c r="A205" s="171" t="s">
        <v>71</v>
      </c>
      <c r="B205" s="92"/>
      <c r="C205" s="92"/>
      <c r="D205" s="92"/>
      <c r="E205" s="380"/>
      <c r="F205" s="176"/>
      <c r="G205" s="176"/>
      <c r="H205" s="168"/>
    </row>
    <row r="206" spans="1:8" x14ac:dyDescent="0.25">
      <c r="A206" s="171" t="s">
        <v>71</v>
      </c>
      <c r="B206" s="92"/>
      <c r="C206" s="92"/>
      <c r="D206" s="92"/>
      <c r="E206" s="380"/>
      <c r="F206" s="176"/>
      <c r="G206" s="176"/>
      <c r="H206" s="168"/>
    </row>
    <row r="207" spans="1:8" x14ac:dyDescent="0.25">
      <c r="A207" s="171" t="s">
        <v>71</v>
      </c>
      <c r="B207" s="92"/>
      <c r="C207" s="92"/>
      <c r="D207" s="92"/>
      <c r="E207" s="380"/>
      <c r="F207" s="176"/>
      <c r="G207" s="176"/>
      <c r="H207" s="168"/>
    </row>
    <row r="208" spans="1:8" x14ac:dyDescent="0.25">
      <c r="A208" s="171" t="s">
        <v>71</v>
      </c>
      <c r="B208" s="92"/>
      <c r="C208" s="92"/>
      <c r="D208" s="92"/>
      <c r="E208" s="380"/>
      <c r="F208" s="176"/>
      <c r="G208" s="176"/>
      <c r="H208" s="168"/>
    </row>
    <row r="209" spans="1:8" x14ac:dyDescent="0.25">
      <c r="A209" s="171" t="s">
        <v>71</v>
      </c>
      <c r="B209" s="92"/>
      <c r="C209" s="92"/>
      <c r="D209" s="92"/>
      <c r="E209" s="380"/>
      <c r="F209" s="176"/>
      <c r="G209" s="176"/>
      <c r="H209" s="168"/>
    </row>
    <row r="210" spans="1:8" x14ac:dyDescent="0.25">
      <c r="A210" s="171" t="s">
        <v>71</v>
      </c>
      <c r="B210" s="92"/>
      <c r="C210" s="92"/>
      <c r="D210" s="92"/>
      <c r="E210" s="380"/>
      <c r="F210" s="176"/>
      <c r="G210" s="176"/>
      <c r="H210" s="168"/>
    </row>
    <row r="211" spans="1:8" x14ac:dyDescent="0.25">
      <c r="A211" s="171" t="s">
        <v>71</v>
      </c>
      <c r="B211" s="92"/>
      <c r="C211" s="92"/>
      <c r="D211" s="92"/>
      <c r="E211" s="380"/>
      <c r="F211" s="176"/>
      <c r="G211" s="176"/>
      <c r="H211" s="168"/>
    </row>
    <row r="212" spans="1:8" x14ac:dyDescent="0.25">
      <c r="A212" s="171" t="s">
        <v>71</v>
      </c>
      <c r="B212" s="92"/>
      <c r="C212" s="92"/>
      <c r="D212" s="92"/>
      <c r="E212" s="380"/>
      <c r="F212" s="176"/>
      <c r="G212" s="176"/>
      <c r="H212" s="168"/>
    </row>
    <row r="213" spans="1:8" x14ac:dyDescent="0.25">
      <c r="A213" s="171" t="s">
        <v>71</v>
      </c>
      <c r="B213" s="92"/>
      <c r="C213" s="92"/>
      <c r="D213" s="92"/>
      <c r="E213" s="380"/>
      <c r="F213" s="176"/>
      <c r="G213" s="176"/>
      <c r="H213" s="168"/>
    </row>
    <row r="214" spans="1:8" x14ac:dyDescent="0.25">
      <c r="A214" s="171" t="s">
        <v>71</v>
      </c>
      <c r="B214" s="92"/>
      <c r="C214" s="92"/>
      <c r="D214" s="92"/>
      <c r="E214" s="380"/>
      <c r="F214" s="176"/>
      <c r="G214" s="176"/>
      <c r="H214" s="168"/>
    </row>
    <row r="215" spans="1:8" x14ac:dyDescent="0.25">
      <c r="A215" s="171" t="s">
        <v>71</v>
      </c>
      <c r="B215" s="92"/>
      <c r="C215" s="92"/>
      <c r="D215" s="92"/>
      <c r="E215" s="380"/>
      <c r="F215" s="176"/>
      <c r="G215" s="176"/>
      <c r="H215" s="168"/>
    </row>
    <row r="216" spans="1:8" x14ac:dyDescent="0.25">
      <c r="A216" s="171" t="s">
        <v>71</v>
      </c>
      <c r="B216" s="92"/>
      <c r="C216" s="92"/>
      <c r="D216" s="92"/>
      <c r="E216" s="380"/>
      <c r="F216" s="176"/>
      <c r="G216" s="176"/>
      <c r="H216" s="168"/>
    </row>
    <row r="217" spans="1:8" x14ac:dyDescent="0.25">
      <c r="A217" s="171" t="s">
        <v>71</v>
      </c>
      <c r="B217" s="92"/>
      <c r="C217" s="92"/>
      <c r="D217" s="92"/>
      <c r="E217" s="380"/>
      <c r="F217" s="176"/>
      <c r="G217" s="176"/>
      <c r="H217" s="168"/>
    </row>
    <row r="218" spans="1:8" x14ac:dyDescent="0.25">
      <c r="A218" s="171" t="s">
        <v>71</v>
      </c>
      <c r="B218" s="92"/>
      <c r="C218" s="92"/>
      <c r="D218" s="92"/>
      <c r="E218" s="380"/>
      <c r="F218" s="176"/>
      <c r="G218" s="176"/>
      <c r="H218" s="168"/>
    </row>
    <row r="219" spans="1:8" x14ac:dyDescent="0.25">
      <c r="A219" s="171" t="s">
        <v>71</v>
      </c>
      <c r="B219" s="92"/>
      <c r="C219" s="92"/>
      <c r="D219" s="92"/>
      <c r="E219" s="380"/>
      <c r="F219" s="176"/>
      <c r="G219" s="176"/>
      <c r="H219" s="168"/>
    </row>
    <row r="220" spans="1:8" x14ac:dyDescent="0.25">
      <c r="A220" s="171" t="s">
        <v>71</v>
      </c>
      <c r="B220" s="92"/>
      <c r="C220" s="92"/>
      <c r="D220" s="92"/>
      <c r="E220" s="380"/>
      <c r="F220" s="176"/>
      <c r="G220" s="176"/>
      <c r="H220" s="168"/>
    </row>
    <row r="221" spans="1:8" x14ac:dyDescent="0.25">
      <c r="A221" s="171" t="s">
        <v>71</v>
      </c>
      <c r="B221" s="92"/>
      <c r="C221" s="92"/>
      <c r="D221" s="92"/>
      <c r="E221" s="380"/>
      <c r="F221" s="176"/>
      <c r="G221" s="176"/>
      <c r="H221" s="168"/>
    </row>
    <row r="222" spans="1:8" x14ac:dyDescent="0.25">
      <c r="A222" s="171" t="s">
        <v>71</v>
      </c>
      <c r="B222" s="92"/>
      <c r="C222" s="92"/>
      <c r="D222" s="92"/>
      <c r="E222" s="380"/>
      <c r="F222" s="176"/>
      <c r="G222" s="176"/>
      <c r="H222" s="168"/>
    </row>
    <row r="223" spans="1:8" ht="15.75" thickBot="1" x14ac:dyDescent="0.3">
      <c r="A223" s="173" t="s">
        <v>71</v>
      </c>
      <c r="B223" s="174"/>
      <c r="C223" s="174"/>
      <c r="D223" s="174"/>
      <c r="E223" s="381"/>
      <c r="F223" s="177"/>
      <c r="G223" s="177"/>
      <c r="H223" s="168"/>
    </row>
    <row r="224" spans="1:8" ht="15.75" thickBot="1" x14ac:dyDescent="0.3">
      <c r="E224" s="382"/>
    </row>
    <row r="225" spans="1:8" x14ac:dyDescent="0.25">
      <c r="A225" s="84" t="str">
        <f>N_2!B112</f>
        <v>Kraftwerk 6</v>
      </c>
      <c r="B225" s="374" t="s">
        <v>69</v>
      </c>
      <c r="C225" s="374" t="s">
        <v>70</v>
      </c>
      <c r="D225" s="100" t="s">
        <v>78</v>
      </c>
      <c r="E225" s="383" t="s">
        <v>80</v>
      </c>
      <c r="F225" s="100" t="s">
        <v>73</v>
      </c>
      <c r="G225" s="100" t="s">
        <v>2</v>
      </c>
      <c r="H225" s="100"/>
    </row>
    <row r="226" spans="1:8" x14ac:dyDescent="0.25">
      <c r="A226" s="58" t="str">
        <f>N_2!B120</f>
        <v>Erzeugungsauslagen</v>
      </c>
      <c r="B226" s="80">
        <f>SUM(B227:B267)</f>
        <v>0</v>
      </c>
      <c r="C226" s="80">
        <f>SUM(C227:C267)</f>
        <v>0</v>
      </c>
      <c r="D226" s="90">
        <f>SUM(D228:D267)</f>
        <v>0</v>
      </c>
      <c r="E226" s="378">
        <f>SUM(E228:E267)</f>
        <v>0</v>
      </c>
      <c r="F226" s="138"/>
      <c r="G226" s="139"/>
      <c r="H226" s="139"/>
    </row>
    <row r="227" spans="1:8" x14ac:dyDescent="0.25">
      <c r="A227" s="51"/>
      <c r="B227" s="90"/>
      <c r="C227" s="90"/>
      <c r="D227" s="18"/>
      <c r="E227" s="379"/>
      <c r="F227" s="140"/>
      <c r="G227" s="140"/>
      <c r="H227" s="140"/>
    </row>
    <row r="228" spans="1:8" x14ac:dyDescent="0.25">
      <c r="A228" s="171" t="s">
        <v>71</v>
      </c>
      <c r="B228" s="92">
        <v>0</v>
      </c>
      <c r="C228" s="92">
        <v>0</v>
      </c>
      <c r="D228" s="92"/>
      <c r="E228" s="380"/>
      <c r="F228" s="176"/>
      <c r="G228" s="176"/>
      <c r="H228" s="168"/>
    </row>
    <row r="229" spans="1:8" x14ac:dyDescent="0.25">
      <c r="A229" s="171" t="s">
        <v>71</v>
      </c>
      <c r="B229" s="92"/>
      <c r="C229" s="92"/>
      <c r="D229" s="92"/>
      <c r="E229" s="380"/>
      <c r="F229" s="176"/>
      <c r="G229" s="176"/>
      <c r="H229" s="168"/>
    </row>
    <row r="230" spans="1:8" x14ac:dyDescent="0.25">
      <c r="A230" s="171" t="s">
        <v>71</v>
      </c>
      <c r="B230" s="92"/>
      <c r="C230" s="92"/>
      <c r="D230" s="92"/>
      <c r="E230" s="380"/>
      <c r="F230" s="176"/>
      <c r="G230" s="176"/>
      <c r="H230" s="168"/>
    </row>
    <row r="231" spans="1:8" x14ac:dyDescent="0.25">
      <c r="A231" s="171" t="s">
        <v>71</v>
      </c>
      <c r="B231" s="92"/>
      <c r="C231" s="92"/>
      <c r="D231" s="92"/>
      <c r="E231" s="380"/>
      <c r="F231" s="176"/>
      <c r="G231" s="176"/>
      <c r="H231" s="168"/>
    </row>
    <row r="232" spans="1:8" x14ac:dyDescent="0.25">
      <c r="A232" s="171" t="s">
        <v>71</v>
      </c>
      <c r="B232" s="92"/>
      <c r="C232" s="92"/>
      <c r="D232" s="92"/>
      <c r="E232" s="380"/>
      <c r="F232" s="176"/>
      <c r="G232" s="176"/>
      <c r="H232" s="168"/>
    </row>
    <row r="233" spans="1:8" x14ac:dyDescent="0.25">
      <c r="A233" s="171" t="s">
        <v>71</v>
      </c>
      <c r="B233" s="92"/>
      <c r="C233" s="92"/>
      <c r="D233" s="92"/>
      <c r="E233" s="380"/>
      <c r="F233" s="176"/>
      <c r="G233" s="176"/>
      <c r="H233" s="168"/>
    </row>
    <row r="234" spans="1:8" x14ac:dyDescent="0.25">
      <c r="A234" s="171" t="s">
        <v>71</v>
      </c>
      <c r="B234" s="92"/>
      <c r="C234" s="92"/>
      <c r="D234" s="92"/>
      <c r="E234" s="380"/>
      <c r="F234" s="176"/>
      <c r="G234" s="176"/>
      <c r="H234" s="168"/>
    </row>
    <row r="235" spans="1:8" x14ac:dyDescent="0.25">
      <c r="A235" s="171" t="s">
        <v>71</v>
      </c>
      <c r="B235" s="92"/>
      <c r="C235" s="92"/>
      <c r="D235" s="92"/>
      <c r="E235" s="380"/>
      <c r="F235" s="176"/>
      <c r="G235" s="176"/>
      <c r="H235" s="168"/>
    </row>
    <row r="236" spans="1:8" x14ac:dyDescent="0.25">
      <c r="A236" s="171" t="s">
        <v>71</v>
      </c>
      <c r="B236" s="92"/>
      <c r="C236" s="92"/>
      <c r="D236" s="92"/>
      <c r="E236" s="380"/>
      <c r="F236" s="176"/>
      <c r="G236" s="176"/>
      <c r="H236" s="168"/>
    </row>
    <row r="237" spans="1:8" x14ac:dyDescent="0.25">
      <c r="A237" s="171" t="s">
        <v>71</v>
      </c>
      <c r="B237" s="92"/>
      <c r="C237" s="92"/>
      <c r="D237" s="92"/>
      <c r="E237" s="380"/>
      <c r="F237" s="176"/>
      <c r="G237" s="176"/>
      <c r="H237" s="168"/>
    </row>
    <row r="238" spans="1:8" x14ac:dyDescent="0.25">
      <c r="A238" s="171" t="s">
        <v>71</v>
      </c>
      <c r="B238" s="92"/>
      <c r="C238" s="92"/>
      <c r="D238" s="92"/>
      <c r="E238" s="380"/>
      <c r="F238" s="176"/>
      <c r="G238" s="176"/>
      <c r="H238" s="168"/>
    </row>
    <row r="239" spans="1:8" x14ac:dyDescent="0.25">
      <c r="A239" s="171" t="s">
        <v>71</v>
      </c>
      <c r="B239" s="92"/>
      <c r="C239" s="92"/>
      <c r="D239" s="92"/>
      <c r="E239" s="380"/>
      <c r="F239" s="176"/>
      <c r="G239" s="176"/>
      <c r="H239" s="168"/>
    </row>
    <row r="240" spans="1:8" x14ac:dyDescent="0.25">
      <c r="A240" s="171" t="s">
        <v>71</v>
      </c>
      <c r="B240" s="92"/>
      <c r="C240" s="92"/>
      <c r="D240" s="92"/>
      <c r="E240" s="380"/>
      <c r="F240" s="176"/>
      <c r="G240" s="176"/>
      <c r="H240" s="168"/>
    </row>
    <row r="241" spans="1:8" x14ac:dyDescent="0.25">
      <c r="A241" s="171" t="s">
        <v>71</v>
      </c>
      <c r="B241" s="92"/>
      <c r="C241" s="92"/>
      <c r="D241" s="92"/>
      <c r="E241" s="380"/>
      <c r="F241" s="176"/>
      <c r="G241" s="176"/>
      <c r="H241" s="168"/>
    </row>
    <row r="242" spans="1:8" x14ac:dyDescent="0.25">
      <c r="A242" s="171" t="s">
        <v>71</v>
      </c>
      <c r="B242" s="92"/>
      <c r="C242" s="92"/>
      <c r="D242" s="92"/>
      <c r="E242" s="380"/>
      <c r="F242" s="176"/>
      <c r="G242" s="176"/>
      <c r="H242" s="168"/>
    </row>
    <row r="243" spans="1:8" x14ac:dyDescent="0.25">
      <c r="A243" s="171" t="s">
        <v>71</v>
      </c>
      <c r="B243" s="92"/>
      <c r="C243" s="92"/>
      <c r="D243" s="92"/>
      <c r="E243" s="380"/>
      <c r="F243" s="176"/>
      <c r="G243" s="176"/>
      <c r="H243" s="168"/>
    </row>
    <row r="244" spans="1:8" x14ac:dyDescent="0.25">
      <c r="A244" s="171" t="s">
        <v>71</v>
      </c>
      <c r="B244" s="92"/>
      <c r="C244" s="92"/>
      <c r="D244" s="92"/>
      <c r="E244" s="380"/>
      <c r="F244" s="176"/>
      <c r="G244" s="176"/>
      <c r="H244" s="168"/>
    </row>
    <row r="245" spans="1:8" x14ac:dyDescent="0.25">
      <c r="A245" s="171" t="s">
        <v>71</v>
      </c>
      <c r="B245" s="92"/>
      <c r="C245" s="92"/>
      <c r="D245" s="92"/>
      <c r="E245" s="380"/>
      <c r="F245" s="176"/>
      <c r="G245" s="176"/>
      <c r="H245" s="168"/>
    </row>
    <row r="246" spans="1:8" x14ac:dyDescent="0.25">
      <c r="A246" s="171" t="s">
        <v>71</v>
      </c>
      <c r="B246" s="92"/>
      <c r="C246" s="92"/>
      <c r="D246" s="92"/>
      <c r="E246" s="380"/>
      <c r="F246" s="176"/>
      <c r="G246" s="176"/>
      <c r="H246" s="168"/>
    </row>
    <row r="247" spans="1:8" x14ac:dyDescent="0.25">
      <c r="A247" s="171" t="s">
        <v>71</v>
      </c>
      <c r="B247" s="92"/>
      <c r="C247" s="92"/>
      <c r="D247" s="92"/>
      <c r="E247" s="380"/>
      <c r="F247" s="176"/>
      <c r="G247" s="176"/>
      <c r="H247" s="168"/>
    </row>
    <row r="248" spans="1:8" x14ac:dyDescent="0.25">
      <c r="A248" s="171" t="s">
        <v>71</v>
      </c>
      <c r="B248" s="92"/>
      <c r="C248" s="92"/>
      <c r="D248" s="92"/>
      <c r="E248" s="380"/>
      <c r="F248" s="176"/>
      <c r="G248" s="176"/>
      <c r="H248" s="168"/>
    </row>
    <row r="249" spans="1:8" x14ac:dyDescent="0.25">
      <c r="A249" s="171" t="s">
        <v>71</v>
      </c>
      <c r="B249" s="92"/>
      <c r="C249" s="92"/>
      <c r="D249" s="92"/>
      <c r="E249" s="380"/>
      <c r="F249" s="176"/>
      <c r="G249" s="176"/>
      <c r="H249" s="168"/>
    </row>
    <row r="250" spans="1:8" x14ac:dyDescent="0.25">
      <c r="A250" s="171" t="s">
        <v>71</v>
      </c>
      <c r="B250" s="92"/>
      <c r="C250" s="92"/>
      <c r="D250" s="92"/>
      <c r="E250" s="380"/>
      <c r="F250" s="176"/>
      <c r="G250" s="176"/>
      <c r="H250" s="168"/>
    </row>
    <row r="251" spans="1:8" x14ac:dyDescent="0.25">
      <c r="A251" s="171" t="s">
        <v>71</v>
      </c>
      <c r="B251" s="92"/>
      <c r="C251" s="92"/>
      <c r="D251" s="92"/>
      <c r="E251" s="380"/>
      <c r="F251" s="176"/>
      <c r="G251" s="176"/>
      <c r="H251" s="168"/>
    </row>
    <row r="252" spans="1:8" x14ac:dyDescent="0.25">
      <c r="A252" s="171" t="s">
        <v>71</v>
      </c>
      <c r="B252" s="92"/>
      <c r="C252" s="92"/>
      <c r="D252" s="92"/>
      <c r="E252" s="380"/>
      <c r="F252" s="176"/>
      <c r="G252" s="176"/>
      <c r="H252" s="168"/>
    </row>
    <row r="253" spans="1:8" x14ac:dyDescent="0.25">
      <c r="A253" s="171" t="s">
        <v>71</v>
      </c>
      <c r="B253" s="92"/>
      <c r="C253" s="92"/>
      <c r="D253" s="92"/>
      <c r="E253" s="380"/>
      <c r="F253" s="176"/>
      <c r="G253" s="176"/>
      <c r="H253" s="168"/>
    </row>
    <row r="254" spans="1:8" x14ac:dyDescent="0.25">
      <c r="A254" s="171" t="s">
        <v>71</v>
      </c>
      <c r="B254" s="92"/>
      <c r="C254" s="92"/>
      <c r="D254" s="92"/>
      <c r="E254" s="380"/>
      <c r="F254" s="176"/>
      <c r="G254" s="176"/>
      <c r="H254" s="168"/>
    </row>
    <row r="255" spans="1:8" x14ac:dyDescent="0.25">
      <c r="A255" s="171" t="s">
        <v>71</v>
      </c>
      <c r="B255" s="92"/>
      <c r="C255" s="92"/>
      <c r="D255" s="92"/>
      <c r="E255" s="380"/>
      <c r="F255" s="176"/>
      <c r="G255" s="176"/>
      <c r="H255" s="168"/>
    </row>
    <row r="256" spans="1:8" x14ac:dyDescent="0.25">
      <c r="A256" s="171" t="s">
        <v>71</v>
      </c>
      <c r="B256" s="92"/>
      <c r="C256" s="92"/>
      <c r="D256" s="92"/>
      <c r="E256" s="380"/>
      <c r="F256" s="176"/>
      <c r="G256" s="176"/>
      <c r="H256" s="168"/>
    </row>
    <row r="257" spans="1:8" x14ac:dyDescent="0.25">
      <c r="A257" s="171" t="s">
        <v>71</v>
      </c>
      <c r="B257" s="92"/>
      <c r="C257" s="92"/>
      <c r="D257" s="92"/>
      <c r="E257" s="380"/>
      <c r="F257" s="176"/>
      <c r="G257" s="176"/>
      <c r="H257" s="168"/>
    </row>
    <row r="258" spans="1:8" x14ac:dyDescent="0.25">
      <c r="A258" s="171" t="s">
        <v>71</v>
      </c>
      <c r="B258" s="92"/>
      <c r="C258" s="92"/>
      <c r="D258" s="92"/>
      <c r="E258" s="380"/>
      <c r="F258" s="176"/>
      <c r="G258" s="176"/>
      <c r="H258" s="168"/>
    </row>
    <row r="259" spans="1:8" x14ac:dyDescent="0.25">
      <c r="A259" s="171" t="s">
        <v>71</v>
      </c>
      <c r="B259" s="92"/>
      <c r="C259" s="92"/>
      <c r="D259" s="92"/>
      <c r="E259" s="380"/>
      <c r="F259" s="176"/>
      <c r="G259" s="176"/>
      <c r="H259" s="168"/>
    </row>
    <row r="260" spans="1:8" x14ac:dyDescent="0.25">
      <c r="A260" s="171" t="s">
        <v>71</v>
      </c>
      <c r="B260" s="92"/>
      <c r="C260" s="92"/>
      <c r="D260" s="92"/>
      <c r="E260" s="380"/>
      <c r="F260" s="176"/>
      <c r="G260" s="176"/>
      <c r="H260" s="168"/>
    </row>
    <row r="261" spans="1:8" x14ac:dyDescent="0.25">
      <c r="A261" s="171" t="s">
        <v>71</v>
      </c>
      <c r="B261" s="92"/>
      <c r="C261" s="92"/>
      <c r="D261" s="92"/>
      <c r="E261" s="380"/>
      <c r="F261" s="176"/>
      <c r="G261" s="176"/>
      <c r="H261" s="168"/>
    </row>
    <row r="262" spans="1:8" x14ac:dyDescent="0.25">
      <c r="A262" s="171" t="s">
        <v>71</v>
      </c>
      <c r="B262" s="92"/>
      <c r="C262" s="92"/>
      <c r="D262" s="92"/>
      <c r="E262" s="380"/>
      <c r="F262" s="176"/>
      <c r="G262" s="176"/>
      <c r="H262" s="168"/>
    </row>
    <row r="263" spans="1:8" x14ac:dyDescent="0.25">
      <c r="A263" s="171" t="s">
        <v>71</v>
      </c>
      <c r="B263" s="92"/>
      <c r="C263" s="92"/>
      <c r="D263" s="92"/>
      <c r="E263" s="380"/>
      <c r="F263" s="176"/>
      <c r="G263" s="176"/>
      <c r="H263" s="168"/>
    </row>
    <row r="264" spans="1:8" x14ac:dyDescent="0.25">
      <c r="A264" s="171" t="s">
        <v>71</v>
      </c>
      <c r="B264" s="92"/>
      <c r="C264" s="92"/>
      <c r="D264" s="92"/>
      <c r="E264" s="380"/>
      <c r="F264" s="176"/>
      <c r="G264" s="176"/>
      <c r="H264" s="168"/>
    </row>
    <row r="265" spans="1:8" x14ac:dyDescent="0.25">
      <c r="A265" s="171" t="s">
        <v>71</v>
      </c>
      <c r="B265" s="92"/>
      <c r="C265" s="92"/>
      <c r="D265" s="92"/>
      <c r="E265" s="380"/>
      <c r="F265" s="176"/>
      <c r="G265" s="176"/>
      <c r="H265" s="168"/>
    </row>
    <row r="266" spans="1:8" x14ac:dyDescent="0.25">
      <c r="A266" s="171" t="s">
        <v>71</v>
      </c>
      <c r="B266" s="92"/>
      <c r="C266" s="92"/>
      <c r="D266" s="92"/>
      <c r="E266" s="380"/>
      <c r="F266" s="176"/>
      <c r="G266" s="176"/>
      <c r="H266" s="168"/>
    </row>
    <row r="267" spans="1:8" ht="15.75" thickBot="1" x14ac:dyDescent="0.3">
      <c r="A267" s="173" t="s">
        <v>71</v>
      </c>
      <c r="B267" s="174"/>
      <c r="C267" s="174"/>
      <c r="D267" s="174"/>
      <c r="E267" s="381"/>
      <c r="F267" s="177"/>
      <c r="G267" s="177"/>
      <c r="H267" s="168"/>
    </row>
    <row r="268" spans="1:8" ht="15.75" thickBot="1" x14ac:dyDescent="0.3">
      <c r="E268" s="382"/>
    </row>
    <row r="269" spans="1:8" x14ac:dyDescent="0.25">
      <c r="A269" s="84" t="str">
        <f>N_2!B130</f>
        <v>Kraftwerk 7</v>
      </c>
      <c r="B269" s="374" t="s">
        <v>69</v>
      </c>
      <c r="C269" s="374" t="s">
        <v>70</v>
      </c>
      <c r="D269" s="100" t="s">
        <v>78</v>
      </c>
      <c r="E269" s="383" t="s">
        <v>80</v>
      </c>
      <c r="F269" s="100" t="s">
        <v>73</v>
      </c>
      <c r="G269" s="100" t="s">
        <v>2</v>
      </c>
      <c r="H269" s="100"/>
    </row>
    <row r="270" spans="1:8" x14ac:dyDescent="0.25">
      <c r="A270" s="58" t="str">
        <f>N_2!B138</f>
        <v>Erzeugungsauslagen</v>
      </c>
      <c r="B270" s="80">
        <f>SUM(B271:B311)</f>
        <v>0</v>
      </c>
      <c r="C270" s="80">
        <f>SUM(C271:C311)</f>
        <v>0</v>
      </c>
      <c r="D270" s="90">
        <f>SUM(D272:D311)</f>
        <v>0</v>
      </c>
      <c r="E270" s="378">
        <f>SUM(E272:E311)</f>
        <v>0</v>
      </c>
      <c r="F270" s="138"/>
      <c r="G270" s="139"/>
      <c r="H270" s="139"/>
    </row>
    <row r="271" spans="1:8" x14ac:dyDescent="0.25">
      <c r="A271" s="51"/>
      <c r="B271" s="90"/>
      <c r="C271" s="90"/>
      <c r="D271" s="18"/>
      <c r="E271" s="379"/>
      <c r="F271" s="140"/>
      <c r="G271" s="140"/>
      <c r="H271" s="140"/>
    </row>
    <row r="272" spans="1:8" x14ac:dyDescent="0.25">
      <c r="A272" s="171" t="s">
        <v>71</v>
      </c>
      <c r="B272" s="92">
        <v>0</v>
      </c>
      <c r="C272" s="92">
        <v>0</v>
      </c>
      <c r="D272" s="92"/>
      <c r="E272" s="380"/>
      <c r="F272" s="176"/>
      <c r="G272" s="176"/>
      <c r="H272" s="168"/>
    </row>
    <row r="273" spans="1:8" x14ac:dyDescent="0.25">
      <c r="A273" s="171" t="s">
        <v>71</v>
      </c>
      <c r="B273" s="92"/>
      <c r="C273" s="92"/>
      <c r="D273" s="92"/>
      <c r="E273" s="380"/>
      <c r="F273" s="176"/>
      <c r="G273" s="176"/>
      <c r="H273" s="168"/>
    </row>
    <row r="274" spans="1:8" x14ac:dyDescent="0.25">
      <c r="A274" s="171" t="s">
        <v>71</v>
      </c>
      <c r="B274" s="92"/>
      <c r="C274" s="92"/>
      <c r="D274" s="92"/>
      <c r="E274" s="380"/>
      <c r="F274" s="176"/>
      <c r="G274" s="176"/>
      <c r="H274" s="168"/>
    </row>
    <row r="275" spans="1:8" x14ac:dyDescent="0.25">
      <c r="A275" s="171" t="s">
        <v>71</v>
      </c>
      <c r="B275" s="92"/>
      <c r="C275" s="92"/>
      <c r="D275" s="92"/>
      <c r="E275" s="380"/>
      <c r="F275" s="176"/>
      <c r="G275" s="176"/>
      <c r="H275" s="168"/>
    </row>
    <row r="276" spans="1:8" x14ac:dyDescent="0.25">
      <c r="A276" s="171" t="s">
        <v>71</v>
      </c>
      <c r="B276" s="92"/>
      <c r="C276" s="92"/>
      <c r="D276" s="92"/>
      <c r="E276" s="380"/>
      <c r="F276" s="176"/>
      <c r="G276" s="176"/>
      <c r="H276" s="168"/>
    </row>
    <row r="277" spans="1:8" x14ac:dyDescent="0.25">
      <c r="A277" s="171" t="s">
        <v>71</v>
      </c>
      <c r="B277" s="92"/>
      <c r="C277" s="92"/>
      <c r="D277" s="92"/>
      <c r="E277" s="380"/>
      <c r="F277" s="176"/>
      <c r="G277" s="176"/>
      <c r="H277" s="168"/>
    </row>
    <row r="278" spans="1:8" x14ac:dyDescent="0.25">
      <c r="A278" s="171" t="s">
        <v>71</v>
      </c>
      <c r="B278" s="92"/>
      <c r="C278" s="92"/>
      <c r="D278" s="92"/>
      <c r="E278" s="380"/>
      <c r="F278" s="176"/>
      <c r="G278" s="176"/>
      <c r="H278" s="168"/>
    </row>
    <row r="279" spans="1:8" x14ac:dyDescent="0.25">
      <c r="A279" s="171" t="s">
        <v>71</v>
      </c>
      <c r="B279" s="92"/>
      <c r="C279" s="92"/>
      <c r="D279" s="92"/>
      <c r="E279" s="380"/>
      <c r="F279" s="176"/>
      <c r="G279" s="176"/>
      <c r="H279" s="168"/>
    </row>
    <row r="280" spans="1:8" x14ac:dyDescent="0.25">
      <c r="A280" s="171" t="s">
        <v>71</v>
      </c>
      <c r="B280" s="92"/>
      <c r="C280" s="92"/>
      <c r="D280" s="92"/>
      <c r="E280" s="380"/>
      <c r="F280" s="176"/>
      <c r="G280" s="176"/>
      <c r="H280" s="168"/>
    </row>
    <row r="281" spans="1:8" x14ac:dyDescent="0.25">
      <c r="A281" s="171" t="s">
        <v>71</v>
      </c>
      <c r="B281" s="92"/>
      <c r="C281" s="92"/>
      <c r="D281" s="92"/>
      <c r="E281" s="380"/>
      <c r="F281" s="176"/>
      <c r="G281" s="176"/>
      <c r="H281" s="168"/>
    </row>
    <row r="282" spans="1:8" x14ac:dyDescent="0.25">
      <c r="A282" s="171" t="s">
        <v>71</v>
      </c>
      <c r="B282" s="92"/>
      <c r="C282" s="92"/>
      <c r="D282" s="92"/>
      <c r="E282" s="380"/>
      <c r="F282" s="176"/>
      <c r="G282" s="176"/>
      <c r="H282" s="168"/>
    </row>
    <row r="283" spans="1:8" x14ac:dyDescent="0.25">
      <c r="A283" s="171" t="s">
        <v>71</v>
      </c>
      <c r="B283" s="92"/>
      <c r="C283" s="92"/>
      <c r="D283" s="92"/>
      <c r="E283" s="380"/>
      <c r="F283" s="176"/>
      <c r="G283" s="176"/>
      <c r="H283" s="168"/>
    </row>
    <row r="284" spans="1:8" x14ac:dyDescent="0.25">
      <c r="A284" s="171" t="s">
        <v>71</v>
      </c>
      <c r="B284" s="92"/>
      <c r="C284" s="92"/>
      <c r="D284" s="92"/>
      <c r="E284" s="380"/>
      <c r="F284" s="176"/>
      <c r="G284" s="176"/>
      <c r="H284" s="168"/>
    </row>
    <row r="285" spans="1:8" x14ac:dyDescent="0.25">
      <c r="A285" s="171" t="s">
        <v>71</v>
      </c>
      <c r="B285" s="92"/>
      <c r="C285" s="92"/>
      <c r="D285" s="92"/>
      <c r="E285" s="380"/>
      <c r="F285" s="176"/>
      <c r="G285" s="176"/>
      <c r="H285" s="168"/>
    </row>
    <row r="286" spans="1:8" x14ac:dyDescent="0.25">
      <c r="A286" s="171" t="s">
        <v>71</v>
      </c>
      <c r="B286" s="92"/>
      <c r="C286" s="92"/>
      <c r="D286" s="92"/>
      <c r="E286" s="380"/>
      <c r="F286" s="176"/>
      <c r="G286" s="176"/>
      <c r="H286" s="168"/>
    </row>
    <row r="287" spans="1:8" x14ac:dyDescent="0.25">
      <c r="A287" s="171" t="s">
        <v>71</v>
      </c>
      <c r="B287" s="92"/>
      <c r="C287" s="92"/>
      <c r="D287" s="92"/>
      <c r="E287" s="380"/>
      <c r="F287" s="176"/>
      <c r="G287" s="176"/>
      <c r="H287" s="168"/>
    </row>
    <row r="288" spans="1:8" x14ac:dyDescent="0.25">
      <c r="A288" s="171" t="s">
        <v>71</v>
      </c>
      <c r="B288" s="92"/>
      <c r="C288" s="92"/>
      <c r="D288" s="92"/>
      <c r="E288" s="380"/>
      <c r="F288" s="176"/>
      <c r="G288" s="176"/>
      <c r="H288" s="168"/>
    </row>
    <row r="289" spans="1:8" x14ac:dyDescent="0.25">
      <c r="A289" s="171" t="s">
        <v>71</v>
      </c>
      <c r="B289" s="92"/>
      <c r="C289" s="92"/>
      <c r="D289" s="92"/>
      <c r="E289" s="380"/>
      <c r="F289" s="176"/>
      <c r="G289" s="176"/>
      <c r="H289" s="168"/>
    </row>
    <row r="290" spans="1:8" x14ac:dyDescent="0.25">
      <c r="A290" s="171" t="s">
        <v>71</v>
      </c>
      <c r="B290" s="92"/>
      <c r="C290" s="92"/>
      <c r="D290" s="92"/>
      <c r="E290" s="380"/>
      <c r="F290" s="176"/>
      <c r="G290" s="176"/>
      <c r="H290" s="168"/>
    </row>
    <row r="291" spans="1:8" x14ac:dyDescent="0.25">
      <c r="A291" s="171" t="s">
        <v>71</v>
      </c>
      <c r="B291" s="92"/>
      <c r="C291" s="92"/>
      <c r="D291" s="92"/>
      <c r="E291" s="380"/>
      <c r="F291" s="176"/>
      <c r="G291" s="176"/>
      <c r="H291" s="168"/>
    </row>
    <row r="292" spans="1:8" x14ac:dyDescent="0.25">
      <c r="A292" s="171" t="s">
        <v>71</v>
      </c>
      <c r="B292" s="92"/>
      <c r="C292" s="92"/>
      <c r="D292" s="92"/>
      <c r="E292" s="380"/>
      <c r="F292" s="176"/>
      <c r="G292" s="176"/>
      <c r="H292" s="168"/>
    </row>
    <row r="293" spans="1:8" x14ac:dyDescent="0.25">
      <c r="A293" s="171" t="s">
        <v>71</v>
      </c>
      <c r="B293" s="92"/>
      <c r="C293" s="92"/>
      <c r="D293" s="92"/>
      <c r="E293" s="380"/>
      <c r="F293" s="176"/>
      <c r="G293" s="176"/>
      <c r="H293" s="168"/>
    </row>
    <row r="294" spans="1:8" x14ac:dyDescent="0.25">
      <c r="A294" s="171" t="s">
        <v>71</v>
      </c>
      <c r="B294" s="92"/>
      <c r="C294" s="92"/>
      <c r="D294" s="92"/>
      <c r="E294" s="380"/>
      <c r="F294" s="176"/>
      <c r="G294" s="176"/>
      <c r="H294" s="168"/>
    </row>
    <row r="295" spans="1:8" x14ac:dyDescent="0.25">
      <c r="A295" s="171" t="s">
        <v>71</v>
      </c>
      <c r="B295" s="92"/>
      <c r="C295" s="92"/>
      <c r="D295" s="92"/>
      <c r="E295" s="380"/>
      <c r="F295" s="176"/>
      <c r="G295" s="176"/>
      <c r="H295" s="168"/>
    </row>
    <row r="296" spans="1:8" x14ac:dyDescent="0.25">
      <c r="A296" s="171" t="s">
        <v>71</v>
      </c>
      <c r="B296" s="92"/>
      <c r="C296" s="92"/>
      <c r="D296" s="92"/>
      <c r="E296" s="380"/>
      <c r="F296" s="176"/>
      <c r="G296" s="176"/>
      <c r="H296" s="168"/>
    </row>
    <row r="297" spans="1:8" x14ac:dyDescent="0.25">
      <c r="A297" s="171" t="s">
        <v>71</v>
      </c>
      <c r="B297" s="92"/>
      <c r="C297" s="92"/>
      <c r="D297" s="92"/>
      <c r="E297" s="380"/>
      <c r="F297" s="176"/>
      <c r="G297" s="176"/>
      <c r="H297" s="168"/>
    </row>
    <row r="298" spans="1:8" x14ac:dyDescent="0.25">
      <c r="A298" s="171" t="s">
        <v>71</v>
      </c>
      <c r="B298" s="92"/>
      <c r="C298" s="92"/>
      <c r="D298" s="92"/>
      <c r="E298" s="380"/>
      <c r="F298" s="176"/>
      <c r="G298" s="176"/>
      <c r="H298" s="168"/>
    </row>
    <row r="299" spans="1:8" x14ac:dyDescent="0.25">
      <c r="A299" s="171" t="s">
        <v>71</v>
      </c>
      <c r="B299" s="92"/>
      <c r="C299" s="92"/>
      <c r="D299" s="92"/>
      <c r="E299" s="380"/>
      <c r="F299" s="176"/>
      <c r="G299" s="176"/>
      <c r="H299" s="168"/>
    </row>
    <row r="300" spans="1:8" x14ac:dyDescent="0.25">
      <c r="A300" s="171" t="s">
        <v>71</v>
      </c>
      <c r="B300" s="92"/>
      <c r="C300" s="92"/>
      <c r="D300" s="92"/>
      <c r="E300" s="380"/>
      <c r="F300" s="176"/>
      <c r="G300" s="176"/>
      <c r="H300" s="168"/>
    </row>
    <row r="301" spans="1:8" x14ac:dyDescent="0.25">
      <c r="A301" s="171" t="s">
        <v>71</v>
      </c>
      <c r="B301" s="92"/>
      <c r="C301" s="92"/>
      <c r="D301" s="92"/>
      <c r="E301" s="380"/>
      <c r="F301" s="176"/>
      <c r="G301" s="176"/>
      <c r="H301" s="168"/>
    </row>
    <row r="302" spans="1:8" x14ac:dyDescent="0.25">
      <c r="A302" s="171" t="s">
        <v>71</v>
      </c>
      <c r="B302" s="92"/>
      <c r="C302" s="92"/>
      <c r="D302" s="92"/>
      <c r="E302" s="380"/>
      <c r="F302" s="176"/>
      <c r="G302" s="176"/>
      <c r="H302" s="168"/>
    </row>
    <row r="303" spans="1:8" x14ac:dyDescent="0.25">
      <c r="A303" s="171" t="s">
        <v>71</v>
      </c>
      <c r="B303" s="92"/>
      <c r="C303" s="92"/>
      <c r="D303" s="92"/>
      <c r="E303" s="380"/>
      <c r="F303" s="176"/>
      <c r="G303" s="176"/>
      <c r="H303" s="168"/>
    </row>
    <row r="304" spans="1:8" x14ac:dyDescent="0.25">
      <c r="A304" s="171" t="s">
        <v>71</v>
      </c>
      <c r="B304" s="92"/>
      <c r="C304" s="92"/>
      <c r="D304" s="92"/>
      <c r="E304" s="380"/>
      <c r="F304" s="176"/>
      <c r="G304" s="176"/>
      <c r="H304" s="168"/>
    </row>
    <row r="305" spans="1:8" x14ac:dyDescent="0.25">
      <c r="A305" s="171" t="s">
        <v>71</v>
      </c>
      <c r="B305" s="92"/>
      <c r="C305" s="92"/>
      <c r="D305" s="92"/>
      <c r="E305" s="380"/>
      <c r="F305" s="176"/>
      <c r="G305" s="176"/>
      <c r="H305" s="168"/>
    </row>
    <row r="306" spans="1:8" x14ac:dyDescent="0.25">
      <c r="A306" s="171" t="s">
        <v>71</v>
      </c>
      <c r="B306" s="92"/>
      <c r="C306" s="92"/>
      <c r="D306" s="92"/>
      <c r="E306" s="380"/>
      <c r="F306" s="176"/>
      <c r="G306" s="176"/>
      <c r="H306" s="168"/>
    </row>
    <row r="307" spans="1:8" x14ac:dyDescent="0.25">
      <c r="A307" s="171" t="s">
        <v>71</v>
      </c>
      <c r="B307" s="92"/>
      <c r="C307" s="92"/>
      <c r="D307" s="92"/>
      <c r="E307" s="380"/>
      <c r="F307" s="176"/>
      <c r="G307" s="176"/>
      <c r="H307" s="168"/>
    </row>
    <row r="308" spans="1:8" x14ac:dyDescent="0.25">
      <c r="A308" s="171" t="s">
        <v>71</v>
      </c>
      <c r="B308" s="92"/>
      <c r="C308" s="92"/>
      <c r="D308" s="92"/>
      <c r="E308" s="380"/>
      <c r="F308" s="176"/>
      <c r="G308" s="176"/>
      <c r="H308" s="168"/>
    </row>
    <row r="309" spans="1:8" x14ac:dyDescent="0.25">
      <c r="A309" s="171" t="s">
        <v>71</v>
      </c>
      <c r="B309" s="92"/>
      <c r="C309" s="92"/>
      <c r="D309" s="92"/>
      <c r="E309" s="380"/>
      <c r="F309" s="176"/>
      <c r="G309" s="176"/>
      <c r="H309" s="168"/>
    </row>
    <row r="310" spans="1:8" x14ac:dyDescent="0.25">
      <c r="A310" s="171" t="s">
        <v>71</v>
      </c>
      <c r="B310" s="92"/>
      <c r="C310" s="92"/>
      <c r="D310" s="92"/>
      <c r="E310" s="380"/>
      <c r="F310" s="176"/>
      <c r="G310" s="176"/>
      <c r="H310" s="168"/>
    </row>
    <row r="311" spans="1:8" ht="15.75" thickBot="1" x14ac:dyDescent="0.3">
      <c r="A311" s="173" t="s">
        <v>71</v>
      </c>
      <c r="B311" s="174"/>
      <c r="C311" s="174"/>
      <c r="D311" s="174"/>
      <c r="E311" s="381"/>
      <c r="F311" s="177"/>
      <c r="G311" s="177"/>
      <c r="H311" s="168"/>
    </row>
    <row r="312" spans="1:8" ht="15.75" thickBot="1" x14ac:dyDescent="0.3">
      <c r="E312" s="382"/>
    </row>
    <row r="313" spans="1:8" x14ac:dyDescent="0.25">
      <c r="A313" s="84" t="str">
        <f>N_2!B148</f>
        <v>Kraftwerk 8</v>
      </c>
      <c r="B313" s="374" t="s">
        <v>69</v>
      </c>
      <c r="C313" s="374" t="s">
        <v>70</v>
      </c>
      <c r="D313" s="100" t="s">
        <v>78</v>
      </c>
      <c r="E313" s="383" t="s">
        <v>80</v>
      </c>
      <c r="F313" s="100" t="s">
        <v>73</v>
      </c>
      <c r="G313" s="100" t="s">
        <v>2</v>
      </c>
      <c r="H313" s="100"/>
    </row>
    <row r="314" spans="1:8" x14ac:dyDescent="0.25">
      <c r="A314" s="58" t="str">
        <f>N_2!B156</f>
        <v>Erzeugungsauslagen</v>
      </c>
      <c r="B314" s="80">
        <f>SUM(B315:B355)</f>
        <v>0</v>
      </c>
      <c r="C314" s="80">
        <f>SUM(C315:C355)</f>
        <v>0</v>
      </c>
      <c r="D314" s="90">
        <f>SUM(D316:D355)</f>
        <v>0</v>
      </c>
      <c r="E314" s="378">
        <f>SUM(E316:E355)</f>
        <v>0</v>
      </c>
      <c r="F314" s="138"/>
      <c r="G314" s="139"/>
      <c r="H314" s="139"/>
    </row>
    <row r="315" spans="1:8" x14ac:dyDescent="0.25">
      <c r="A315" s="51"/>
      <c r="B315" s="90"/>
      <c r="C315" s="90"/>
      <c r="D315" s="18"/>
      <c r="E315" s="379"/>
      <c r="F315" s="140"/>
      <c r="G315" s="140"/>
      <c r="H315" s="140"/>
    </row>
    <row r="316" spans="1:8" x14ac:dyDescent="0.25">
      <c r="A316" s="171" t="s">
        <v>71</v>
      </c>
      <c r="B316" s="92">
        <v>0</v>
      </c>
      <c r="C316" s="92">
        <v>0</v>
      </c>
      <c r="D316" s="92"/>
      <c r="E316" s="380"/>
      <c r="F316" s="176"/>
      <c r="G316" s="176"/>
      <c r="H316" s="168"/>
    </row>
    <row r="317" spans="1:8" x14ac:dyDescent="0.25">
      <c r="A317" s="171" t="s">
        <v>71</v>
      </c>
      <c r="B317" s="92"/>
      <c r="C317" s="92"/>
      <c r="D317" s="92"/>
      <c r="E317" s="380"/>
      <c r="F317" s="176"/>
      <c r="G317" s="176"/>
      <c r="H317" s="168"/>
    </row>
    <row r="318" spans="1:8" x14ac:dyDescent="0.25">
      <c r="A318" s="171" t="s">
        <v>71</v>
      </c>
      <c r="B318" s="92"/>
      <c r="C318" s="92"/>
      <c r="D318" s="92"/>
      <c r="E318" s="380"/>
      <c r="F318" s="176"/>
      <c r="G318" s="176"/>
      <c r="H318" s="168"/>
    </row>
    <row r="319" spans="1:8" x14ac:dyDescent="0.25">
      <c r="A319" s="171" t="s">
        <v>71</v>
      </c>
      <c r="B319" s="92"/>
      <c r="C319" s="92"/>
      <c r="D319" s="92"/>
      <c r="E319" s="380"/>
      <c r="F319" s="176"/>
      <c r="G319" s="176"/>
      <c r="H319" s="168"/>
    </row>
    <row r="320" spans="1:8" x14ac:dyDescent="0.25">
      <c r="A320" s="171" t="s">
        <v>71</v>
      </c>
      <c r="B320" s="92"/>
      <c r="C320" s="92"/>
      <c r="D320" s="92"/>
      <c r="E320" s="380"/>
      <c r="F320" s="176"/>
      <c r="G320" s="176"/>
      <c r="H320" s="168"/>
    </row>
    <row r="321" spans="1:8" x14ac:dyDescent="0.25">
      <c r="A321" s="171" t="s">
        <v>71</v>
      </c>
      <c r="B321" s="92"/>
      <c r="C321" s="92"/>
      <c r="D321" s="92"/>
      <c r="E321" s="380"/>
      <c r="F321" s="176"/>
      <c r="G321" s="176"/>
      <c r="H321" s="168"/>
    </row>
    <row r="322" spans="1:8" x14ac:dyDescent="0.25">
      <c r="A322" s="171" t="s">
        <v>71</v>
      </c>
      <c r="B322" s="92"/>
      <c r="C322" s="92"/>
      <c r="D322" s="92"/>
      <c r="E322" s="380"/>
      <c r="F322" s="176"/>
      <c r="G322" s="176"/>
      <c r="H322" s="168"/>
    </row>
    <row r="323" spans="1:8" x14ac:dyDescent="0.25">
      <c r="A323" s="171" t="s">
        <v>71</v>
      </c>
      <c r="B323" s="92"/>
      <c r="C323" s="92"/>
      <c r="D323" s="92"/>
      <c r="E323" s="380"/>
      <c r="F323" s="176"/>
      <c r="G323" s="176"/>
      <c r="H323" s="168"/>
    </row>
    <row r="324" spans="1:8" x14ac:dyDescent="0.25">
      <c r="A324" s="171" t="s">
        <v>71</v>
      </c>
      <c r="B324" s="92"/>
      <c r="C324" s="92"/>
      <c r="D324" s="92"/>
      <c r="E324" s="380"/>
      <c r="F324" s="176"/>
      <c r="G324" s="176"/>
      <c r="H324" s="168"/>
    </row>
    <row r="325" spans="1:8" x14ac:dyDescent="0.25">
      <c r="A325" s="171" t="s">
        <v>71</v>
      </c>
      <c r="B325" s="92"/>
      <c r="C325" s="92"/>
      <c r="D325" s="92"/>
      <c r="E325" s="380"/>
      <c r="F325" s="176"/>
      <c r="G325" s="176"/>
      <c r="H325" s="168"/>
    </row>
    <row r="326" spans="1:8" x14ac:dyDescent="0.25">
      <c r="A326" s="171" t="s">
        <v>71</v>
      </c>
      <c r="B326" s="92"/>
      <c r="C326" s="92"/>
      <c r="D326" s="92"/>
      <c r="E326" s="380"/>
      <c r="F326" s="176"/>
      <c r="G326" s="176"/>
      <c r="H326" s="168"/>
    </row>
    <row r="327" spans="1:8" x14ac:dyDescent="0.25">
      <c r="A327" s="171" t="s">
        <v>71</v>
      </c>
      <c r="B327" s="92"/>
      <c r="C327" s="92"/>
      <c r="D327" s="92"/>
      <c r="E327" s="380"/>
      <c r="F327" s="176"/>
      <c r="G327" s="176"/>
      <c r="H327" s="168"/>
    </row>
    <row r="328" spans="1:8" x14ac:dyDescent="0.25">
      <c r="A328" s="171" t="s">
        <v>71</v>
      </c>
      <c r="B328" s="92"/>
      <c r="C328" s="92"/>
      <c r="D328" s="92"/>
      <c r="E328" s="380"/>
      <c r="F328" s="176"/>
      <c r="G328" s="176"/>
      <c r="H328" s="168"/>
    </row>
    <row r="329" spans="1:8" x14ac:dyDescent="0.25">
      <c r="A329" s="171" t="s">
        <v>71</v>
      </c>
      <c r="B329" s="92"/>
      <c r="C329" s="92"/>
      <c r="D329" s="92"/>
      <c r="E329" s="380"/>
      <c r="F329" s="176"/>
      <c r="G329" s="176"/>
      <c r="H329" s="168"/>
    </row>
    <row r="330" spans="1:8" x14ac:dyDescent="0.25">
      <c r="A330" s="171" t="s">
        <v>71</v>
      </c>
      <c r="B330" s="92"/>
      <c r="C330" s="92"/>
      <c r="D330" s="92"/>
      <c r="E330" s="380"/>
      <c r="F330" s="176"/>
      <c r="G330" s="176"/>
      <c r="H330" s="168"/>
    </row>
    <row r="331" spans="1:8" x14ac:dyDescent="0.25">
      <c r="A331" s="171" t="s">
        <v>71</v>
      </c>
      <c r="B331" s="92"/>
      <c r="C331" s="92"/>
      <c r="D331" s="92"/>
      <c r="E331" s="380"/>
      <c r="F331" s="176"/>
      <c r="G331" s="176"/>
      <c r="H331" s="168"/>
    </row>
    <row r="332" spans="1:8" x14ac:dyDescent="0.25">
      <c r="A332" s="171" t="s">
        <v>71</v>
      </c>
      <c r="B332" s="92"/>
      <c r="C332" s="92"/>
      <c r="D332" s="92"/>
      <c r="E332" s="380"/>
      <c r="F332" s="176"/>
      <c r="G332" s="176"/>
      <c r="H332" s="168"/>
    </row>
    <row r="333" spans="1:8" x14ac:dyDescent="0.25">
      <c r="A333" s="171" t="s">
        <v>71</v>
      </c>
      <c r="B333" s="92"/>
      <c r="C333" s="92"/>
      <c r="D333" s="92"/>
      <c r="E333" s="380"/>
      <c r="F333" s="176"/>
      <c r="G333" s="176"/>
      <c r="H333" s="168"/>
    </row>
    <row r="334" spans="1:8" x14ac:dyDescent="0.25">
      <c r="A334" s="171" t="s">
        <v>71</v>
      </c>
      <c r="B334" s="92"/>
      <c r="C334" s="92"/>
      <c r="D334" s="92"/>
      <c r="E334" s="380"/>
      <c r="F334" s="176"/>
      <c r="G334" s="176"/>
      <c r="H334" s="168"/>
    </row>
    <row r="335" spans="1:8" x14ac:dyDescent="0.25">
      <c r="A335" s="171" t="s">
        <v>71</v>
      </c>
      <c r="B335" s="92"/>
      <c r="C335" s="92"/>
      <c r="D335" s="92"/>
      <c r="E335" s="380"/>
      <c r="F335" s="176"/>
      <c r="G335" s="176"/>
      <c r="H335" s="168"/>
    </row>
    <row r="336" spans="1:8" x14ac:dyDescent="0.25">
      <c r="A336" s="171" t="s">
        <v>71</v>
      </c>
      <c r="B336" s="92"/>
      <c r="C336" s="92"/>
      <c r="D336" s="92"/>
      <c r="E336" s="380"/>
      <c r="F336" s="176"/>
      <c r="G336" s="176"/>
      <c r="H336" s="168"/>
    </row>
    <row r="337" spans="1:8" x14ac:dyDescent="0.25">
      <c r="A337" s="171" t="s">
        <v>71</v>
      </c>
      <c r="B337" s="92"/>
      <c r="C337" s="92"/>
      <c r="D337" s="92"/>
      <c r="E337" s="380"/>
      <c r="F337" s="176"/>
      <c r="G337" s="176"/>
      <c r="H337" s="168"/>
    </row>
    <row r="338" spans="1:8" x14ac:dyDescent="0.25">
      <c r="A338" s="171" t="s">
        <v>71</v>
      </c>
      <c r="B338" s="92"/>
      <c r="C338" s="92"/>
      <c r="D338" s="92"/>
      <c r="E338" s="380"/>
      <c r="F338" s="176"/>
      <c r="G338" s="176"/>
      <c r="H338" s="168"/>
    </row>
    <row r="339" spans="1:8" x14ac:dyDescent="0.25">
      <c r="A339" s="171" t="s">
        <v>71</v>
      </c>
      <c r="B339" s="92"/>
      <c r="C339" s="92"/>
      <c r="D339" s="92"/>
      <c r="E339" s="380"/>
      <c r="F339" s="176"/>
      <c r="G339" s="176"/>
      <c r="H339" s="168"/>
    </row>
    <row r="340" spans="1:8" x14ac:dyDescent="0.25">
      <c r="A340" s="171" t="s">
        <v>71</v>
      </c>
      <c r="B340" s="92"/>
      <c r="C340" s="92"/>
      <c r="D340" s="92"/>
      <c r="E340" s="380"/>
      <c r="F340" s="176"/>
      <c r="G340" s="176"/>
      <c r="H340" s="168"/>
    </row>
    <row r="341" spans="1:8" x14ac:dyDescent="0.25">
      <c r="A341" s="171" t="s">
        <v>71</v>
      </c>
      <c r="B341" s="92"/>
      <c r="C341" s="92"/>
      <c r="D341" s="92"/>
      <c r="E341" s="380"/>
      <c r="F341" s="176"/>
      <c r="G341" s="176"/>
      <c r="H341" s="168"/>
    </row>
    <row r="342" spans="1:8" x14ac:dyDescent="0.25">
      <c r="A342" s="171" t="s">
        <v>71</v>
      </c>
      <c r="B342" s="92"/>
      <c r="C342" s="92"/>
      <c r="D342" s="92"/>
      <c r="E342" s="380"/>
      <c r="F342" s="176"/>
      <c r="G342" s="176"/>
      <c r="H342" s="168"/>
    </row>
    <row r="343" spans="1:8" x14ac:dyDescent="0.25">
      <c r="A343" s="171" t="s">
        <v>71</v>
      </c>
      <c r="B343" s="92"/>
      <c r="C343" s="92"/>
      <c r="D343" s="92"/>
      <c r="E343" s="380"/>
      <c r="F343" s="176"/>
      <c r="G343" s="176"/>
      <c r="H343" s="168"/>
    </row>
    <row r="344" spans="1:8" x14ac:dyDescent="0.25">
      <c r="A344" s="171" t="s">
        <v>71</v>
      </c>
      <c r="B344" s="92"/>
      <c r="C344" s="92"/>
      <c r="D344" s="92"/>
      <c r="E344" s="380"/>
      <c r="F344" s="176"/>
      <c r="G344" s="176"/>
      <c r="H344" s="168"/>
    </row>
    <row r="345" spans="1:8" x14ac:dyDescent="0.25">
      <c r="A345" s="171" t="s">
        <v>71</v>
      </c>
      <c r="B345" s="92"/>
      <c r="C345" s="92"/>
      <c r="D345" s="92"/>
      <c r="E345" s="380"/>
      <c r="F345" s="176"/>
      <c r="G345" s="176"/>
      <c r="H345" s="168"/>
    </row>
    <row r="346" spans="1:8" x14ac:dyDescent="0.25">
      <c r="A346" s="171" t="s">
        <v>71</v>
      </c>
      <c r="B346" s="92"/>
      <c r="C346" s="92"/>
      <c r="D346" s="92"/>
      <c r="E346" s="380"/>
      <c r="F346" s="176"/>
      <c r="G346" s="176"/>
      <c r="H346" s="168"/>
    </row>
    <row r="347" spans="1:8" x14ac:dyDescent="0.25">
      <c r="A347" s="171" t="s">
        <v>71</v>
      </c>
      <c r="B347" s="92"/>
      <c r="C347" s="92"/>
      <c r="D347" s="92"/>
      <c r="E347" s="380"/>
      <c r="F347" s="176"/>
      <c r="G347" s="176"/>
      <c r="H347" s="168"/>
    </row>
    <row r="348" spans="1:8" x14ac:dyDescent="0.25">
      <c r="A348" s="171" t="s">
        <v>71</v>
      </c>
      <c r="B348" s="92"/>
      <c r="C348" s="92"/>
      <c r="D348" s="92"/>
      <c r="E348" s="380"/>
      <c r="F348" s="176"/>
      <c r="G348" s="176"/>
      <c r="H348" s="168"/>
    </row>
    <row r="349" spans="1:8" x14ac:dyDescent="0.25">
      <c r="A349" s="171" t="s">
        <v>71</v>
      </c>
      <c r="B349" s="92"/>
      <c r="C349" s="92"/>
      <c r="D349" s="92"/>
      <c r="E349" s="380"/>
      <c r="F349" s="176"/>
      <c r="G349" s="176"/>
      <c r="H349" s="168"/>
    </row>
    <row r="350" spans="1:8" x14ac:dyDescent="0.25">
      <c r="A350" s="171" t="s">
        <v>71</v>
      </c>
      <c r="B350" s="92"/>
      <c r="C350" s="92"/>
      <c r="D350" s="92"/>
      <c r="E350" s="380"/>
      <c r="F350" s="176"/>
      <c r="G350" s="176"/>
      <c r="H350" s="168"/>
    </row>
    <row r="351" spans="1:8" x14ac:dyDescent="0.25">
      <c r="A351" s="171" t="s">
        <v>71</v>
      </c>
      <c r="B351" s="92"/>
      <c r="C351" s="92"/>
      <c r="D351" s="92"/>
      <c r="E351" s="380"/>
      <c r="F351" s="176"/>
      <c r="G351" s="176"/>
      <c r="H351" s="168"/>
    </row>
    <row r="352" spans="1:8" x14ac:dyDescent="0.25">
      <c r="A352" s="171" t="s">
        <v>71</v>
      </c>
      <c r="B352" s="92"/>
      <c r="C352" s="92"/>
      <c r="D352" s="92"/>
      <c r="E352" s="380"/>
      <c r="F352" s="176"/>
      <c r="G352" s="176"/>
      <c r="H352" s="168"/>
    </row>
    <row r="353" spans="1:8" x14ac:dyDescent="0.25">
      <c r="A353" s="171" t="s">
        <v>71</v>
      </c>
      <c r="B353" s="92"/>
      <c r="C353" s="92"/>
      <c r="D353" s="92"/>
      <c r="E353" s="380"/>
      <c r="F353" s="176"/>
      <c r="G353" s="176"/>
      <c r="H353" s="168"/>
    </row>
    <row r="354" spans="1:8" x14ac:dyDescent="0.25">
      <c r="A354" s="171" t="s">
        <v>71</v>
      </c>
      <c r="B354" s="92"/>
      <c r="C354" s="92"/>
      <c r="D354" s="92"/>
      <c r="E354" s="380"/>
      <c r="F354" s="176"/>
      <c r="G354" s="176"/>
      <c r="H354" s="168"/>
    </row>
    <row r="355" spans="1:8" ht="15.75" thickBot="1" x14ac:dyDescent="0.3">
      <c r="A355" s="173" t="s">
        <v>71</v>
      </c>
      <c r="B355" s="174"/>
      <c r="C355" s="174"/>
      <c r="D355" s="174"/>
      <c r="E355" s="381"/>
      <c r="F355" s="177"/>
      <c r="G355" s="177"/>
      <c r="H355" s="168"/>
    </row>
    <row r="356" spans="1:8" ht="15.75" thickBot="1" x14ac:dyDescent="0.3">
      <c r="E356" s="382"/>
    </row>
    <row r="357" spans="1:8" x14ac:dyDescent="0.25">
      <c r="A357" s="84" t="str">
        <f>N_2!B166</f>
        <v>Kraftwerk 9</v>
      </c>
      <c r="B357" s="374" t="s">
        <v>69</v>
      </c>
      <c r="C357" s="374" t="s">
        <v>70</v>
      </c>
      <c r="D357" s="100" t="s">
        <v>78</v>
      </c>
      <c r="E357" s="383" t="s">
        <v>80</v>
      </c>
      <c r="F357" s="100" t="s">
        <v>73</v>
      </c>
      <c r="G357" s="100" t="s">
        <v>2</v>
      </c>
      <c r="H357" s="100"/>
    </row>
    <row r="358" spans="1:8" x14ac:dyDescent="0.25">
      <c r="A358" s="58" t="str">
        <f>N_2!B174</f>
        <v>Erzeugungsauslagen</v>
      </c>
      <c r="B358" s="80">
        <f>SUM(B359:B399)</f>
        <v>0</v>
      </c>
      <c r="C358" s="80">
        <f>SUM(C359:C399)</f>
        <v>0</v>
      </c>
      <c r="D358" s="90">
        <f>SUM(D360:D399)</f>
        <v>0</v>
      </c>
      <c r="E358" s="378">
        <f>SUM(E360:E399)</f>
        <v>0</v>
      </c>
      <c r="F358" s="138"/>
      <c r="G358" s="139"/>
      <c r="H358" s="139"/>
    </row>
    <row r="359" spans="1:8" x14ac:dyDescent="0.25">
      <c r="A359" s="51"/>
      <c r="B359" s="90"/>
      <c r="C359" s="90"/>
      <c r="D359" s="18"/>
      <c r="E359" s="379"/>
      <c r="F359" s="140"/>
      <c r="G359" s="140"/>
      <c r="H359" s="140"/>
    </row>
    <row r="360" spans="1:8" x14ac:dyDescent="0.25">
      <c r="A360" s="171" t="s">
        <v>71</v>
      </c>
      <c r="B360" s="92">
        <v>0</v>
      </c>
      <c r="C360" s="92">
        <v>0</v>
      </c>
      <c r="D360" s="92"/>
      <c r="E360" s="380"/>
      <c r="F360" s="176"/>
      <c r="G360" s="176"/>
      <c r="H360" s="168"/>
    </row>
    <row r="361" spans="1:8" x14ac:dyDescent="0.25">
      <c r="A361" s="171" t="s">
        <v>71</v>
      </c>
      <c r="B361" s="92"/>
      <c r="C361" s="92"/>
      <c r="D361" s="92"/>
      <c r="E361" s="380"/>
      <c r="F361" s="176"/>
      <c r="G361" s="176"/>
      <c r="H361" s="168"/>
    </row>
    <row r="362" spans="1:8" x14ac:dyDescent="0.25">
      <c r="A362" s="171" t="s">
        <v>71</v>
      </c>
      <c r="B362" s="92"/>
      <c r="C362" s="92"/>
      <c r="D362" s="92"/>
      <c r="E362" s="380"/>
      <c r="F362" s="176"/>
      <c r="G362" s="176"/>
      <c r="H362" s="168"/>
    </row>
    <row r="363" spans="1:8" x14ac:dyDescent="0.25">
      <c r="A363" s="171" t="s">
        <v>71</v>
      </c>
      <c r="B363" s="92"/>
      <c r="C363" s="92"/>
      <c r="D363" s="92"/>
      <c r="E363" s="380"/>
      <c r="F363" s="176"/>
      <c r="G363" s="176"/>
      <c r="H363" s="168"/>
    </row>
    <row r="364" spans="1:8" x14ac:dyDescent="0.25">
      <c r="A364" s="171" t="s">
        <v>71</v>
      </c>
      <c r="B364" s="92"/>
      <c r="C364" s="92"/>
      <c r="D364" s="92"/>
      <c r="E364" s="380"/>
      <c r="F364" s="176"/>
      <c r="G364" s="176"/>
      <c r="H364" s="168"/>
    </row>
    <row r="365" spans="1:8" x14ac:dyDescent="0.25">
      <c r="A365" s="171" t="s">
        <v>71</v>
      </c>
      <c r="B365" s="92"/>
      <c r="C365" s="92"/>
      <c r="D365" s="92"/>
      <c r="E365" s="380"/>
      <c r="F365" s="176"/>
      <c r="G365" s="176"/>
      <c r="H365" s="168"/>
    </row>
    <row r="366" spans="1:8" x14ac:dyDescent="0.25">
      <c r="A366" s="171" t="s">
        <v>71</v>
      </c>
      <c r="B366" s="92"/>
      <c r="C366" s="92"/>
      <c r="D366" s="92"/>
      <c r="E366" s="380"/>
      <c r="F366" s="176"/>
      <c r="G366" s="176"/>
      <c r="H366" s="168"/>
    </row>
    <row r="367" spans="1:8" x14ac:dyDescent="0.25">
      <c r="A367" s="171" t="s">
        <v>71</v>
      </c>
      <c r="B367" s="92"/>
      <c r="C367" s="92"/>
      <c r="D367" s="92"/>
      <c r="E367" s="380"/>
      <c r="F367" s="176"/>
      <c r="G367" s="176"/>
      <c r="H367" s="168"/>
    </row>
    <row r="368" spans="1:8" x14ac:dyDescent="0.25">
      <c r="A368" s="171" t="s">
        <v>71</v>
      </c>
      <c r="B368" s="92"/>
      <c r="C368" s="92"/>
      <c r="D368" s="92"/>
      <c r="E368" s="380"/>
      <c r="F368" s="176"/>
      <c r="G368" s="176"/>
      <c r="H368" s="168"/>
    </row>
    <row r="369" spans="1:8" x14ac:dyDescent="0.25">
      <c r="A369" s="171" t="s">
        <v>71</v>
      </c>
      <c r="B369" s="92"/>
      <c r="C369" s="92"/>
      <c r="D369" s="92"/>
      <c r="E369" s="380"/>
      <c r="F369" s="176"/>
      <c r="G369" s="176"/>
      <c r="H369" s="168"/>
    </row>
    <row r="370" spans="1:8" x14ac:dyDescent="0.25">
      <c r="A370" s="171" t="s">
        <v>71</v>
      </c>
      <c r="B370" s="92"/>
      <c r="C370" s="92"/>
      <c r="D370" s="92"/>
      <c r="E370" s="380"/>
      <c r="F370" s="176"/>
      <c r="G370" s="176"/>
      <c r="H370" s="168"/>
    </row>
    <row r="371" spans="1:8" x14ac:dyDescent="0.25">
      <c r="A371" s="171" t="s">
        <v>71</v>
      </c>
      <c r="B371" s="92"/>
      <c r="C371" s="92"/>
      <c r="D371" s="92"/>
      <c r="E371" s="380"/>
      <c r="F371" s="176"/>
      <c r="G371" s="176"/>
      <c r="H371" s="168"/>
    </row>
    <row r="372" spans="1:8" x14ac:dyDescent="0.25">
      <c r="A372" s="171" t="s">
        <v>71</v>
      </c>
      <c r="B372" s="92"/>
      <c r="C372" s="92"/>
      <c r="D372" s="92"/>
      <c r="E372" s="380"/>
      <c r="F372" s="176"/>
      <c r="G372" s="176"/>
      <c r="H372" s="168"/>
    </row>
    <row r="373" spans="1:8" x14ac:dyDescent="0.25">
      <c r="A373" s="171" t="s">
        <v>71</v>
      </c>
      <c r="B373" s="92"/>
      <c r="C373" s="92"/>
      <c r="D373" s="92"/>
      <c r="E373" s="380"/>
      <c r="F373" s="176"/>
      <c r="G373" s="176"/>
      <c r="H373" s="168"/>
    </row>
    <row r="374" spans="1:8" x14ac:dyDescent="0.25">
      <c r="A374" s="171" t="s">
        <v>71</v>
      </c>
      <c r="B374" s="92"/>
      <c r="C374" s="92"/>
      <c r="D374" s="92"/>
      <c r="E374" s="380"/>
      <c r="F374" s="176"/>
      <c r="G374" s="176"/>
      <c r="H374" s="168"/>
    </row>
    <row r="375" spans="1:8" x14ac:dyDescent="0.25">
      <c r="A375" s="171" t="s">
        <v>71</v>
      </c>
      <c r="B375" s="92"/>
      <c r="C375" s="92"/>
      <c r="D375" s="92"/>
      <c r="E375" s="380"/>
      <c r="F375" s="176"/>
      <c r="G375" s="176"/>
      <c r="H375" s="168"/>
    </row>
    <row r="376" spans="1:8" x14ac:dyDescent="0.25">
      <c r="A376" s="171" t="s">
        <v>71</v>
      </c>
      <c r="B376" s="92"/>
      <c r="C376" s="92"/>
      <c r="D376" s="92"/>
      <c r="E376" s="380"/>
      <c r="F376" s="176"/>
      <c r="G376" s="176"/>
      <c r="H376" s="168"/>
    </row>
    <row r="377" spans="1:8" x14ac:dyDescent="0.25">
      <c r="A377" s="171" t="s">
        <v>71</v>
      </c>
      <c r="B377" s="92"/>
      <c r="C377" s="92"/>
      <c r="D377" s="92"/>
      <c r="E377" s="380"/>
      <c r="F377" s="176"/>
      <c r="G377" s="176"/>
      <c r="H377" s="168"/>
    </row>
    <row r="378" spans="1:8" x14ac:dyDescent="0.25">
      <c r="A378" s="171" t="s">
        <v>71</v>
      </c>
      <c r="B378" s="92"/>
      <c r="C378" s="92"/>
      <c r="D378" s="92"/>
      <c r="E378" s="380"/>
      <c r="F378" s="176"/>
      <c r="G378" s="176"/>
      <c r="H378" s="168"/>
    </row>
    <row r="379" spans="1:8" x14ac:dyDescent="0.25">
      <c r="A379" s="171" t="s">
        <v>71</v>
      </c>
      <c r="B379" s="92"/>
      <c r="C379" s="92"/>
      <c r="D379" s="92"/>
      <c r="E379" s="380"/>
      <c r="F379" s="176"/>
      <c r="G379" s="176"/>
      <c r="H379" s="168"/>
    </row>
    <row r="380" spans="1:8" x14ac:dyDescent="0.25">
      <c r="A380" s="171" t="s">
        <v>71</v>
      </c>
      <c r="B380" s="92"/>
      <c r="C380" s="92"/>
      <c r="D380" s="92"/>
      <c r="E380" s="380"/>
      <c r="F380" s="176"/>
      <c r="G380" s="176"/>
      <c r="H380" s="168"/>
    </row>
    <row r="381" spans="1:8" x14ac:dyDescent="0.25">
      <c r="A381" s="171" t="s">
        <v>71</v>
      </c>
      <c r="B381" s="92"/>
      <c r="C381" s="92"/>
      <c r="D381" s="92"/>
      <c r="E381" s="380"/>
      <c r="F381" s="176"/>
      <c r="G381" s="176"/>
      <c r="H381" s="168"/>
    </row>
    <row r="382" spans="1:8" x14ac:dyDescent="0.25">
      <c r="A382" s="171" t="s">
        <v>71</v>
      </c>
      <c r="B382" s="92"/>
      <c r="C382" s="92"/>
      <c r="D382" s="92"/>
      <c r="E382" s="380"/>
      <c r="F382" s="176"/>
      <c r="G382" s="176"/>
      <c r="H382" s="168"/>
    </row>
    <row r="383" spans="1:8" x14ac:dyDescent="0.25">
      <c r="A383" s="171" t="s">
        <v>71</v>
      </c>
      <c r="B383" s="92"/>
      <c r="C383" s="92"/>
      <c r="D383" s="92"/>
      <c r="E383" s="380"/>
      <c r="F383" s="176"/>
      <c r="G383" s="176"/>
      <c r="H383" s="168"/>
    </row>
    <row r="384" spans="1:8" x14ac:dyDescent="0.25">
      <c r="A384" s="171" t="s">
        <v>71</v>
      </c>
      <c r="B384" s="92"/>
      <c r="C384" s="92"/>
      <c r="D384" s="92"/>
      <c r="E384" s="380"/>
      <c r="F384" s="176"/>
      <c r="G384" s="176"/>
      <c r="H384" s="168"/>
    </row>
    <row r="385" spans="1:8" x14ac:dyDescent="0.25">
      <c r="A385" s="171" t="s">
        <v>71</v>
      </c>
      <c r="B385" s="92"/>
      <c r="C385" s="92"/>
      <c r="D385" s="92"/>
      <c r="E385" s="380"/>
      <c r="F385" s="176"/>
      <c r="G385" s="176"/>
      <c r="H385" s="168"/>
    </row>
    <row r="386" spans="1:8" x14ac:dyDescent="0.25">
      <c r="A386" s="171" t="s">
        <v>71</v>
      </c>
      <c r="B386" s="92"/>
      <c r="C386" s="92"/>
      <c r="D386" s="92"/>
      <c r="E386" s="380"/>
      <c r="F386" s="176"/>
      <c r="G386" s="176"/>
      <c r="H386" s="168"/>
    </row>
    <row r="387" spans="1:8" x14ac:dyDescent="0.25">
      <c r="A387" s="171" t="s">
        <v>71</v>
      </c>
      <c r="B387" s="92"/>
      <c r="C387" s="92"/>
      <c r="D387" s="92"/>
      <c r="E387" s="380"/>
      <c r="F387" s="176"/>
      <c r="G387" s="176"/>
      <c r="H387" s="168"/>
    </row>
    <row r="388" spans="1:8" x14ac:dyDescent="0.25">
      <c r="A388" s="171" t="s">
        <v>71</v>
      </c>
      <c r="B388" s="92"/>
      <c r="C388" s="92"/>
      <c r="D388" s="92"/>
      <c r="E388" s="380"/>
      <c r="F388" s="176"/>
      <c r="G388" s="176"/>
      <c r="H388" s="168"/>
    </row>
    <row r="389" spans="1:8" x14ac:dyDescent="0.25">
      <c r="A389" s="171" t="s">
        <v>71</v>
      </c>
      <c r="B389" s="92"/>
      <c r="C389" s="92"/>
      <c r="D389" s="92"/>
      <c r="E389" s="380"/>
      <c r="F389" s="176"/>
      <c r="G389" s="176"/>
      <c r="H389" s="168"/>
    </row>
    <row r="390" spans="1:8" x14ac:dyDescent="0.25">
      <c r="A390" s="171" t="s">
        <v>71</v>
      </c>
      <c r="B390" s="92"/>
      <c r="C390" s="92"/>
      <c r="D390" s="92"/>
      <c r="E390" s="380"/>
      <c r="F390" s="176"/>
      <c r="G390" s="176"/>
      <c r="H390" s="168"/>
    </row>
    <row r="391" spans="1:8" x14ac:dyDescent="0.25">
      <c r="A391" s="171" t="s">
        <v>71</v>
      </c>
      <c r="B391" s="92"/>
      <c r="C391" s="92"/>
      <c r="D391" s="92"/>
      <c r="E391" s="380"/>
      <c r="F391" s="176"/>
      <c r="G391" s="176"/>
      <c r="H391" s="168"/>
    </row>
    <row r="392" spans="1:8" x14ac:dyDescent="0.25">
      <c r="A392" s="171" t="s">
        <v>71</v>
      </c>
      <c r="B392" s="92"/>
      <c r="C392" s="92"/>
      <c r="D392" s="92"/>
      <c r="E392" s="380"/>
      <c r="F392" s="176"/>
      <c r="G392" s="176"/>
      <c r="H392" s="168"/>
    </row>
    <row r="393" spans="1:8" x14ac:dyDescent="0.25">
      <c r="A393" s="171" t="s">
        <v>71</v>
      </c>
      <c r="B393" s="92"/>
      <c r="C393" s="92"/>
      <c r="D393" s="92"/>
      <c r="E393" s="380"/>
      <c r="F393" s="176"/>
      <c r="G393" s="176"/>
      <c r="H393" s="168"/>
    </row>
    <row r="394" spans="1:8" x14ac:dyDescent="0.25">
      <c r="A394" s="171" t="s">
        <v>71</v>
      </c>
      <c r="B394" s="92"/>
      <c r="C394" s="92"/>
      <c r="D394" s="92"/>
      <c r="E394" s="380"/>
      <c r="F394" s="176"/>
      <c r="G394" s="176"/>
      <c r="H394" s="168"/>
    </row>
    <row r="395" spans="1:8" x14ac:dyDescent="0.25">
      <c r="A395" s="171" t="s">
        <v>71</v>
      </c>
      <c r="B395" s="92"/>
      <c r="C395" s="92"/>
      <c r="D395" s="92"/>
      <c r="E395" s="380"/>
      <c r="F395" s="176"/>
      <c r="G395" s="176"/>
      <c r="H395" s="168"/>
    </row>
    <row r="396" spans="1:8" x14ac:dyDescent="0.25">
      <c r="A396" s="171" t="s">
        <v>71</v>
      </c>
      <c r="B396" s="92"/>
      <c r="C396" s="92"/>
      <c r="D396" s="92"/>
      <c r="E396" s="380"/>
      <c r="F396" s="176"/>
      <c r="G396" s="176"/>
      <c r="H396" s="168"/>
    </row>
    <row r="397" spans="1:8" x14ac:dyDescent="0.25">
      <c r="A397" s="171" t="s">
        <v>71</v>
      </c>
      <c r="B397" s="92"/>
      <c r="C397" s="92"/>
      <c r="D397" s="92"/>
      <c r="E397" s="380"/>
      <c r="F397" s="176"/>
      <c r="G397" s="176"/>
      <c r="H397" s="168"/>
    </row>
    <row r="398" spans="1:8" x14ac:dyDescent="0.25">
      <c r="A398" s="171" t="s">
        <v>71</v>
      </c>
      <c r="B398" s="92"/>
      <c r="C398" s="92"/>
      <c r="D398" s="92"/>
      <c r="E398" s="380"/>
      <c r="F398" s="176"/>
      <c r="G398" s="176"/>
      <c r="H398" s="168"/>
    </row>
    <row r="399" spans="1:8" ht="15.75" thickBot="1" x14ac:dyDescent="0.3">
      <c r="A399" s="173" t="s">
        <v>71</v>
      </c>
      <c r="B399" s="174"/>
      <c r="C399" s="174"/>
      <c r="D399" s="174"/>
      <c r="E399" s="381"/>
      <c r="F399" s="177"/>
      <c r="G399" s="177"/>
      <c r="H399" s="168"/>
    </row>
    <row r="400" spans="1:8" ht="15.75" thickBot="1" x14ac:dyDescent="0.3">
      <c r="E400" s="382"/>
    </row>
    <row r="401" spans="1:8" x14ac:dyDescent="0.25">
      <c r="A401" s="98" t="str">
        <f>N_2!B184</f>
        <v>Kraftwerk 10</v>
      </c>
      <c r="B401" s="374" t="s">
        <v>69</v>
      </c>
      <c r="C401" s="374" t="s">
        <v>70</v>
      </c>
      <c r="D401" s="100" t="s">
        <v>78</v>
      </c>
      <c r="E401" s="383" t="s">
        <v>80</v>
      </c>
      <c r="F401" s="100" t="s">
        <v>73</v>
      </c>
      <c r="G401" s="100" t="s">
        <v>2</v>
      </c>
      <c r="H401" s="100"/>
    </row>
    <row r="402" spans="1:8" x14ac:dyDescent="0.25">
      <c r="A402" s="58" t="str">
        <f>N_2!B192</f>
        <v>Erzeugungsauslagen</v>
      </c>
      <c r="B402" s="80">
        <f>SUM(B403:B443)</f>
        <v>0</v>
      </c>
      <c r="C402" s="80">
        <f>SUM(C403:C443)</f>
        <v>0</v>
      </c>
      <c r="D402" s="90">
        <f>SUM(D404:D443)</f>
        <v>0</v>
      </c>
      <c r="E402" s="378">
        <f>SUM(E404:E443)</f>
        <v>0</v>
      </c>
      <c r="F402" s="138"/>
      <c r="G402" s="139"/>
      <c r="H402" s="139"/>
    </row>
    <row r="403" spans="1:8" x14ac:dyDescent="0.25">
      <c r="A403" s="51"/>
      <c r="B403" s="90"/>
      <c r="C403" s="90"/>
      <c r="D403" s="18"/>
      <c r="E403" s="379"/>
      <c r="F403" s="140"/>
      <c r="G403" s="140"/>
      <c r="H403" s="140"/>
    </row>
    <row r="404" spans="1:8" x14ac:dyDescent="0.25">
      <c r="A404" s="171" t="s">
        <v>71</v>
      </c>
      <c r="B404" s="92">
        <v>0</v>
      </c>
      <c r="C404" s="92">
        <v>0</v>
      </c>
      <c r="D404" s="92"/>
      <c r="E404" s="380"/>
      <c r="F404" s="176"/>
      <c r="G404" s="176"/>
      <c r="H404" s="168"/>
    </row>
    <row r="405" spans="1:8" x14ac:dyDescent="0.25">
      <c r="A405" s="171" t="s">
        <v>71</v>
      </c>
      <c r="B405" s="92"/>
      <c r="C405" s="92"/>
      <c r="D405" s="92"/>
      <c r="E405" s="380"/>
      <c r="F405" s="176"/>
      <c r="G405" s="176"/>
      <c r="H405" s="168"/>
    </row>
    <row r="406" spans="1:8" x14ac:dyDescent="0.25">
      <c r="A406" s="171" t="s">
        <v>71</v>
      </c>
      <c r="B406" s="92"/>
      <c r="C406" s="92"/>
      <c r="D406" s="92"/>
      <c r="E406" s="380"/>
      <c r="F406" s="176"/>
      <c r="G406" s="176"/>
      <c r="H406" s="168"/>
    </row>
    <row r="407" spans="1:8" x14ac:dyDescent="0.25">
      <c r="A407" s="171" t="s">
        <v>71</v>
      </c>
      <c r="B407" s="92"/>
      <c r="C407" s="92"/>
      <c r="D407" s="92"/>
      <c r="E407" s="380"/>
      <c r="F407" s="176"/>
      <c r="G407" s="176"/>
      <c r="H407" s="168"/>
    </row>
    <row r="408" spans="1:8" x14ac:dyDescent="0.25">
      <c r="A408" s="171" t="s">
        <v>71</v>
      </c>
      <c r="B408" s="92"/>
      <c r="C408" s="92"/>
      <c r="D408" s="92"/>
      <c r="E408" s="380"/>
      <c r="F408" s="176"/>
      <c r="G408" s="176"/>
      <c r="H408" s="168"/>
    </row>
    <row r="409" spans="1:8" x14ac:dyDescent="0.25">
      <c r="A409" s="171" t="s">
        <v>71</v>
      </c>
      <c r="B409" s="92"/>
      <c r="C409" s="92"/>
      <c r="D409" s="92"/>
      <c r="E409" s="380"/>
      <c r="F409" s="176"/>
      <c r="G409" s="176"/>
      <c r="H409" s="168"/>
    </row>
    <row r="410" spans="1:8" x14ac:dyDescent="0.25">
      <c r="A410" s="171" t="s">
        <v>71</v>
      </c>
      <c r="B410" s="92"/>
      <c r="C410" s="92"/>
      <c r="D410" s="92"/>
      <c r="E410" s="380"/>
      <c r="F410" s="176"/>
      <c r="G410" s="176"/>
      <c r="H410" s="168"/>
    </row>
    <row r="411" spans="1:8" x14ac:dyDescent="0.25">
      <c r="A411" s="171" t="s">
        <v>71</v>
      </c>
      <c r="B411" s="92"/>
      <c r="C411" s="92"/>
      <c r="D411" s="92"/>
      <c r="E411" s="380"/>
      <c r="F411" s="176"/>
      <c r="G411" s="176"/>
      <c r="H411" s="168"/>
    </row>
    <row r="412" spans="1:8" x14ac:dyDescent="0.25">
      <c r="A412" s="171" t="s">
        <v>71</v>
      </c>
      <c r="B412" s="92"/>
      <c r="C412" s="92"/>
      <c r="D412" s="92"/>
      <c r="E412" s="380"/>
      <c r="F412" s="176"/>
      <c r="G412" s="176"/>
      <c r="H412" s="168"/>
    </row>
    <row r="413" spans="1:8" x14ac:dyDescent="0.25">
      <c r="A413" s="171" t="s">
        <v>71</v>
      </c>
      <c r="B413" s="92"/>
      <c r="C413" s="92"/>
      <c r="D413" s="92"/>
      <c r="E413" s="380"/>
      <c r="F413" s="176"/>
      <c r="G413" s="176"/>
      <c r="H413" s="168"/>
    </row>
    <row r="414" spans="1:8" x14ac:dyDescent="0.25">
      <c r="A414" s="171" t="s">
        <v>71</v>
      </c>
      <c r="B414" s="92"/>
      <c r="C414" s="92"/>
      <c r="D414" s="92"/>
      <c r="E414" s="380"/>
      <c r="F414" s="176"/>
      <c r="G414" s="176"/>
      <c r="H414" s="168"/>
    </row>
    <row r="415" spans="1:8" x14ac:dyDescent="0.25">
      <c r="A415" s="171" t="s">
        <v>71</v>
      </c>
      <c r="B415" s="92"/>
      <c r="C415" s="92"/>
      <c r="D415" s="92"/>
      <c r="E415" s="380"/>
      <c r="F415" s="176"/>
      <c r="G415" s="168"/>
      <c r="H415" s="168"/>
    </row>
    <row r="416" spans="1:8" x14ac:dyDescent="0.25">
      <c r="A416" s="171" t="s">
        <v>71</v>
      </c>
      <c r="B416" s="92"/>
      <c r="C416" s="92"/>
      <c r="D416" s="92"/>
      <c r="E416" s="380"/>
      <c r="F416" s="176"/>
      <c r="G416" s="176"/>
      <c r="H416" s="168"/>
    </row>
    <row r="417" spans="1:8" x14ac:dyDescent="0.25">
      <c r="A417" s="171" t="s">
        <v>71</v>
      </c>
      <c r="B417" s="92"/>
      <c r="C417" s="92"/>
      <c r="D417" s="92"/>
      <c r="E417" s="380"/>
      <c r="F417" s="176"/>
      <c r="G417" s="176"/>
      <c r="H417" s="168"/>
    </row>
    <row r="418" spans="1:8" x14ac:dyDescent="0.25">
      <c r="A418" s="171" t="s">
        <v>71</v>
      </c>
      <c r="B418" s="92"/>
      <c r="C418" s="92"/>
      <c r="D418" s="92"/>
      <c r="E418" s="380"/>
      <c r="F418" s="176"/>
      <c r="G418" s="176"/>
      <c r="H418" s="168"/>
    </row>
    <row r="419" spans="1:8" x14ac:dyDescent="0.25">
      <c r="A419" s="171" t="s">
        <v>71</v>
      </c>
      <c r="B419" s="92"/>
      <c r="C419" s="92"/>
      <c r="D419" s="92"/>
      <c r="E419" s="380"/>
      <c r="F419" s="176"/>
      <c r="G419" s="176"/>
      <c r="H419" s="168"/>
    </row>
    <row r="420" spans="1:8" x14ac:dyDescent="0.25">
      <c r="A420" s="171" t="s">
        <v>71</v>
      </c>
      <c r="B420" s="92"/>
      <c r="C420" s="92"/>
      <c r="D420" s="92"/>
      <c r="E420" s="380"/>
      <c r="F420" s="176"/>
      <c r="G420" s="176"/>
      <c r="H420" s="168"/>
    </row>
    <row r="421" spans="1:8" x14ac:dyDescent="0.25">
      <c r="A421" s="171" t="s">
        <v>71</v>
      </c>
      <c r="B421" s="92"/>
      <c r="C421" s="92"/>
      <c r="D421" s="92"/>
      <c r="E421" s="380"/>
      <c r="F421" s="176"/>
      <c r="G421" s="176"/>
      <c r="H421" s="168"/>
    </row>
    <row r="422" spans="1:8" x14ac:dyDescent="0.25">
      <c r="A422" s="171" t="s">
        <v>71</v>
      </c>
      <c r="B422" s="92"/>
      <c r="C422" s="92"/>
      <c r="D422" s="92"/>
      <c r="E422" s="380"/>
      <c r="F422" s="176"/>
      <c r="G422" s="176"/>
      <c r="H422" s="168"/>
    </row>
    <row r="423" spans="1:8" x14ac:dyDescent="0.25">
      <c r="A423" s="171" t="s">
        <v>71</v>
      </c>
      <c r="B423" s="92"/>
      <c r="C423" s="92"/>
      <c r="D423" s="92"/>
      <c r="E423" s="380"/>
      <c r="F423" s="176"/>
      <c r="G423" s="176"/>
      <c r="H423" s="168"/>
    </row>
    <row r="424" spans="1:8" x14ac:dyDescent="0.25">
      <c r="A424" s="171" t="s">
        <v>71</v>
      </c>
      <c r="B424" s="92"/>
      <c r="C424" s="92"/>
      <c r="D424" s="92"/>
      <c r="E424" s="380"/>
      <c r="F424" s="176"/>
      <c r="G424" s="176"/>
      <c r="H424" s="168"/>
    </row>
    <row r="425" spans="1:8" x14ac:dyDescent="0.25">
      <c r="A425" s="171" t="s">
        <v>71</v>
      </c>
      <c r="B425" s="92"/>
      <c r="C425" s="92"/>
      <c r="D425" s="92"/>
      <c r="E425" s="380"/>
      <c r="F425" s="176"/>
      <c r="G425" s="176"/>
      <c r="H425" s="168"/>
    </row>
    <row r="426" spans="1:8" x14ac:dyDescent="0.25">
      <c r="A426" s="171" t="s">
        <v>71</v>
      </c>
      <c r="B426" s="92"/>
      <c r="C426" s="92"/>
      <c r="D426" s="92"/>
      <c r="E426" s="380"/>
      <c r="F426" s="176"/>
      <c r="G426" s="176"/>
      <c r="H426" s="168"/>
    </row>
    <row r="427" spans="1:8" x14ac:dyDescent="0.25">
      <c r="A427" s="171" t="s">
        <v>71</v>
      </c>
      <c r="B427" s="92"/>
      <c r="C427" s="92"/>
      <c r="D427" s="92"/>
      <c r="E427" s="380"/>
      <c r="F427" s="176"/>
      <c r="G427" s="176"/>
      <c r="H427" s="168"/>
    </row>
    <row r="428" spans="1:8" x14ac:dyDescent="0.25">
      <c r="A428" s="171" t="s">
        <v>71</v>
      </c>
      <c r="B428" s="92"/>
      <c r="C428" s="92"/>
      <c r="D428" s="92"/>
      <c r="E428" s="380"/>
      <c r="F428" s="176"/>
      <c r="G428" s="176"/>
      <c r="H428" s="168"/>
    </row>
    <row r="429" spans="1:8" x14ac:dyDescent="0.25">
      <c r="A429" s="171" t="s">
        <v>71</v>
      </c>
      <c r="B429" s="92"/>
      <c r="C429" s="92"/>
      <c r="D429" s="92"/>
      <c r="E429" s="380"/>
      <c r="F429" s="176"/>
      <c r="G429" s="176"/>
      <c r="H429" s="168"/>
    </row>
    <row r="430" spans="1:8" x14ac:dyDescent="0.25">
      <c r="A430" s="171" t="s">
        <v>71</v>
      </c>
      <c r="B430" s="92"/>
      <c r="C430" s="92"/>
      <c r="D430" s="92"/>
      <c r="E430" s="380"/>
      <c r="F430" s="176"/>
      <c r="G430" s="176"/>
      <c r="H430" s="168"/>
    </row>
    <row r="431" spans="1:8" x14ac:dyDescent="0.25">
      <c r="A431" s="171" t="s">
        <v>71</v>
      </c>
      <c r="B431" s="92"/>
      <c r="C431" s="92"/>
      <c r="D431" s="92"/>
      <c r="E431" s="380"/>
      <c r="F431" s="176"/>
      <c r="G431" s="176"/>
      <c r="H431" s="168"/>
    </row>
    <row r="432" spans="1:8" x14ac:dyDescent="0.25">
      <c r="A432" s="171" t="s">
        <v>71</v>
      </c>
      <c r="B432" s="92"/>
      <c r="C432" s="92"/>
      <c r="D432" s="92"/>
      <c r="E432" s="380"/>
      <c r="F432" s="176"/>
      <c r="G432" s="176"/>
      <c r="H432" s="168"/>
    </row>
    <row r="433" spans="1:8" x14ac:dyDescent="0.25">
      <c r="A433" s="171" t="s">
        <v>71</v>
      </c>
      <c r="B433" s="92"/>
      <c r="C433" s="92"/>
      <c r="D433" s="92"/>
      <c r="E433" s="380"/>
      <c r="F433" s="176"/>
      <c r="G433" s="176"/>
      <c r="H433" s="168"/>
    </row>
    <row r="434" spans="1:8" x14ac:dyDescent="0.25">
      <c r="A434" s="171" t="s">
        <v>71</v>
      </c>
      <c r="B434" s="92"/>
      <c r="C434" s="92"/>
      <c r="D434" s="92"/>
      <c r="E434" s="380"/>
      <c r="F434" s="176"/>
      <c r="G434" s="176"/>
      <c r="H434" s="168"/>
    </row>
    <row r="435" spans="1:8" x14ac:dyDescent="0.25">
      <c r="A435" s="171" t="s">
        <v>71</v>
      </c>
      <c r="B435" s="92"/>
      <c r="C435" s="92"/>
      <c r="D435" s="92"/>
      <c r="E435" s="380"/>
      <c r="F435" s="176"/>
      <c r="G435" s="176"/>
      <c r="H435" s="168"/>
    </row>
    <row r="436" spans="1:8" x14ac:dyDescent="0.25">
      <c r="A436" s="171" t="s">
        <v>71</v>
      </c>
      <c r="B436" s="92"/>
      <c r="C436" s="92"/>
      <c r="D436" s="92"/>
      <c r="E436" s="380"/>
      <c r="F436" s="176"/>
      <c r="G436" s="176"/>
      <c r="H436" s="168"/>
    </row>
    <row r="437" spans="1:8" x14ac:dyDescent="0.25">
      <c r="A437" s="171" t="s">
        <v>71</v>
      </c>
      <c r="B437" s="92"/>
      <c r="C437" s="92"/>
      <c r="D437" s="92"/>
      <c r="E437" s="380"/>
      <c r="F437" s="176"/>
      <c r="G437" s="176"/>
      <c r="H437" s="168"/>
    </row>
    <row r="438" spans="1:8" x14ac:dyDescent="0.25">
      <c r="A438" s="171" t="s">
        <v>71</v>
      </c>
      <c r="B438" s="92"/>
      <c r="C438" s="92"/>
      <c r="D438" s="92"/>
      <c r="E438" s="380"/>
      <c r="F438" s="176"/>
      <c r="G438" s="176"/>
      <c r="H438" s="168"/>
    </row>
    <row r="439" spans="1:8" x14ac:dyDescent="0.25">
      <c r="A439" s="171" t="s">
        <v>71</v>
      </c>
      <c r="B439" s="92"/>
      <c r="C439" s="92"/>
      <c r="D439" s="92"/>
      <c r="E439" s="380"/>
      <c r="F439" s="176"/>
      <c r="G439" s="176"/>
      <c r="H439" s="168"/>
    </row>
    <row r="440" spans="1:8" x14ac:dyDescent="0.25">
      <c r="A440" s="171" t="s">
        <v>71</v>
      </c>
      <c r="B440" s="92"/>
      <c r="C440" s="92"/>
      <c r="D440" s="92"/>
      <c r="E440" s="380"/>
      <c r="F440" s="176"/>
      <c r="G440" s="176"/>
      <c r="H440" s="168"/>
    </row>
    <row r="441" spans="1:8" x14ac:dyDescent="0.25">
      <c r="A441" s="171" t="s">
        <v>71</v>
      </c>
      <c r="B441" s="92"/>
      <c r="C441" s="92"/>
      <c r="D441" s="92"/>
      <c r="E441" s="380"/>
      <c r="F441" s="176"/>
      <c r="G441" s="176"/>
      <c r="H441" s="168"/>
    </row>
    <row r="442" spans="1:8" x14ac:dyDescent="0.25">
      <c r="A442" s="171" t="s">
        <v>71</v>
      </c>
      <c r="B442" s="92"/>
      <c r="C442" s="92"/>
      <c r="D442" s="92"/>
      <c r="E442" s="380"/>
      <c r="F442" s="176"/>
      <c r="G442" s="176"/>
      <c r="H442" s="168"/>
    </row>
    <row r="443" spans="1:8" ht="15.75" thickBot="1" x14ac:dyDescent="0.3">
      <c r="A443" s="173" t="s">
        <v>71</v>
      </c>
      <c r="B443" s="174"/>
      <c r="C443" s="174"/>
      <c r="D443" s="174"/>
      <c r="E443" s="381"/>
      <c r="F443" s="177"/>
      <c r="G443" s="177"/>
      <c r="H443" s="168"/>
    </row>
    <row r="444" spans="1:8" ht="15.75" thickBot="1" x14ac:dyDescent="0.3">
      <c r="A444" s="361"/>
      <c r="B444" s="362"/>
      <c r="C444" s="362"/>
      <c r="D444" s="362"/>
      <c r="E444" s="384"/>
      <c r="F444" s="364"/>
      <c r="G444" s="364"/>
      <c r="H444" s="363"/>
    </row>
    <row r="445" spans="1:8" x14ac:dyDescent="0.25">
      <c r="A445" s="250" t="str">
        <f>N_2!B202</f>
        <v>Kraftwerk 11</v>
      </c>
      <c r="B445" s="374" t="s">
        <v>69</v>
      </c>
      <c r="C445" s="374" t="s">
        <v>70</v>
      </c>
      <c r="D445" s="100" t="s">
        <v>78</v>
      </c>
      <c r="E445" s="383" t="s">
        <v>80</v>
      </c>
      <c r="F445" s="100" t="s">
        <v>73</v>
      </c>
      <c r="G445" s="365" t="s">
        <v>2</v>
      </c>
      <c r="H445" s="363"/>
    </row>
    <row r="446" spans="1:8" x14ac:dyDescent="0.25">
      <c r="A446" s="366" t="str">
        <f>N_2!B210</f>
        <v>Erzeugungsauslagen</v>
      </c>
      <c r="B446" s="80">
        <f>SUM(B447:B487)</f>
        <v>0</v>
      </c>
      <c r="C446" s="80">
        <f>SUM(C447:C487)</f>
        <v>0</v>
      </c>
      <c r="D446" s="358">
        <f>SUM(D448:D487)</f>
        <v>0</v>
      </c>
      <c r="E446" s="385">
        <f>SUM(E448:E487)</f>
        <v>0</v>
      </c>
      <c r="F446" s="359"/>
      <c r="G446" s="367"/>
      <c r="H446" s="363"/>
    </row>
    <row r="447" spans="1:8" x14ac:dyDescent="0.25">
      <c r="A447" s="166"/>
      <c r="B447" s="358"/>
      <c r="C447" s="358"/>
      <c r="D447" s="360"/>
      <c r="E447" s="386"/>
      <c r="F447" s="357"/>
      <c r="G447" s="368"/>
      <c r="H447" s="363"/>
    </row>
    <row r="448" spans="1:8" x14ac:dyDescent="0.25">
      <c r="A448" s="530" t="s">
        <v>71</v>
      </c>
      <c r="B448" s="487">
        <v>0</v>
      </c>
      <c r="C448" s="487">
        <v>0</v>
      </c>
      <c r="D448" s="487"/>
      <c r="E448" s="531"/>
      <c r="F448" s="532"/>
      <c r="G448" s="533"/>
      <c r="H448" s="363"/>
    </row>
    <row r="449" spans="1:8" x14ac:dyDescent="0.25">
      <c r="A449" s="530" t="s">
        <v>71</v>
      </c>
      <c r="B449" s="487"/>
      <c r="C449" s="487"/>
      <c r="D449" s="487"/>
      <c r="E449" s="531"/>
      <c r="F449" s="532"/>
      <c r="G449" s="533"/>
      <c r="H449" s="363"/>
    </row>
    <row r="450" spans="1:8" x14ac:dyDescent="0.25">
      <c r="A450" s="530" t="s">
        <v>71</v>
      </c>
      <c r="B450" s="487"/>
      <c r="C450" s="487"/>
      <c r="D450" s="487"/>
      <c r="E450" s="531"/>
      <c r="F450" s="532"/>
      <c r="G450" s="533"/>
      <c r="H450" s="363"/>
    </row>
    <row r="451" spans="1:8" x14ac:dyDescent="0.25">
      <c r="A451" s="530" t="s">
        <v>71</v>
      </c>
      <c r="B451" s="487"/>
      <c r="C451" s="487"/>
      <c r="D451" s="487"/>
      <c r="E451" s="531"/>
      <c r="F451" s="532"/>
      <c r="G451" s="533"/>
      <c r="H451" s="363"/>
    </row>
    <row r="452" spans="1:8" x14ac:dyDescent="0.25">
      <c r="A452" s="530" t="s">
        <v>71</v>
      </c>
      <c r="B452" s="487"/>
      <c r="C452" s="487"/>
      <c r="D452" s="487"/>
      <c r="E452" s="531"/>
      <c r="F452" s="532"/>
      <c r="G452" s="533"/>
      <c r="H452" s="363"/>
    </row>
    <row r="453" spans="1:8" x14ac:dyDescent="0.25">
      <c r="A453" s="530" t="s">
        <v>71</v>
      </c>
      <c r="B453" s="487"/>
      <c r="C453" s="487"/>
      <c r="D453" s="487"/>
      <c r="E453" s="531"/>
      <c r="F453" s="532"/>
      <c r="G453" s="533"/>
      <c r="H453" s="363"/>
    </row>
    <row r="454" spans="1:8" x14ac:dyDescent="0.25">
      <c r="A454" s="530" t="s">
        <v>71</v>
      </c>
      <c r="B454" s="487"/>
      <c r="C454" s="487"/>
      <c r="D454" s="487"/>
      <c r="E454" s="531"/>
      <c r="F454" s="532"/>
      <c r="G454" s="533"/>
      <c r="H454" s="363"/>
    </row>
    <row r="455" spans="1:8" x14ac:dyDescent="0.25">
      <c r="A455" s="530" t="s">
        <v>71</v>
      </c>
      <c r="B455" s="487"/>
      <c r="C455" s="487"/>
      <c r="D455" s="487"/>
      <c r="E455" s="531"/>
      <c r="F455" s="532"/>
      <c r="G455" s="533"/>
      <c r="H455" s="363"/>
    </row>
    <row r="456" spans="1:8" x14ac:dyDescent="0.25">
      <c r="A456" s="530" t="s">
        <v>71</v>
      </c>
      <c r="B456" s="487"/>
      <c r="C456" s="487"/>
      <c r="D456" s="487"/>
      <c r="E456" s="531"/>
      <c r="F456" s="532"/>
      <c r="G456" s="533"/>
      <c r="H456" s="363"/>
    </row>
    <row r="457" spans="1:8" x14ac:dyDescent="0.25">
      <c r="A457" s="530" t="s">
        <v>71</v>
      </c>
      <c r="B457" s="487"/>
      <c r="C457" s="487"/>
      <c r="D457" s="487"/>
      <c r="E457" s="531"/>
      <c r="F457" s="532"/>
      <c r="G457" s="533"/>
      <c r="H457" s="363"/>
    </row>
    <row r="458" spans="1:8" x14ac:dyDescent="0.25">
      <c r="A458" s="530" t="s">
        <v>71</v>
      </c>
      <c r="B458" s="487"/>
      <c r="C458" s="487"/>
      <c r="D458" s="487"/>
      <c r="E458" s="531"/>
      <c r="F458" s="532"/>
      <c r="G458" s="533"/>
      <c r="H458" s="363"/>
    </row>
    <row r="459" spans="1:8" x14ac:dyDescent="0.25">
      <c r="A459" s="530" t="s">
        <v>71</v>
      </c>
      <c r="B459" s="487"/>
      <c r="C459" s="487"/>
      <c r="D459" s="487"/>
      <c r="E459" s="531"/>
      <c r="F459" s="532"/>
      <c r="G459" s="537"/>
      <c r="H459" s="363"/>
    </row>
    <row r="460" spans="1:8" x14ac:dyDescent="0.25">
      <c r="A460" s="530" t="s">
        <v>71</v>
      </c>
      <c r="B460" s="487"/>
      <c r="C460" s="487"/>
      <c r="D460" s="487"/>
      <c r="E460" s="531"/>
      <c r="F460" s="532"/>
      <c r="G460" s="533"/>
      <c r="H460" s="363"/>
    </row>
    <row r="461" spans="1:8" x14ac:dyDescent="0.25">
      <c r="A461" s="530" t="s">
        <v>71</v>
      </c>
      <c r="B461" s="487"/>
      <c r="C461" s="487"/>
      <c r="D461" s="487"/>
      <c r="E461" s="531"/>
      <c r="F461" s="532"/>
      <c r="G461" s="533"/>
      <c r="H461" s="363"/>
    </row>
    <row r="462" spans="1:8" x14ac:dyDescent="0.25">
      <c r="A462" s="530" t="s">
        <v>71</v>
      </c>
      <c r="B462" s="487"/>
      <c r="C462" s="487"/>
      <c r="D462" s="487"/>
      <c r="E462" s="531"/>
      <c r="F462" s="532"/>
      <c r="G462" s="533"/>
      <c r="H462" s="363"/>
    </row>
    <row r="463" spans="1:8" x14ac:dyDescent="0.25">
      <c r="A463" s="530" t="s">
        <v>71</v>
      </c>
      <c r="B463" s="487"/>
      <c r="C463" s="487"/>
      <c r="D463" s="487"/>
      <c r="E463" s="531"/>
      <c r="F463" s="532"/>
      <c r="G463" s="533"/>
      <c r="H463" s="363"/>
    </row>
    <row r="464" spans="1:8" x14ac:dyDescent="0.25">
      <c r="A464" s="530" t="s">
        <v>71</v>
      </c>
      <c r="B464" s="487"/>
      <c r="C464" s="487"/>
      <c r="D464" s="487"/>
      <c r="E464" s="531"/>
      <c r="F464" s="532"/>
      <c r="G464" s="533"/>
      <c r="H464" s="363"/>
    </row>
    <row r="465" spans="1:8" x14ac:dyDescent="0.25">
      <c r="A465" s="530" t="s">
        <v>71</v>
      </c>
      <c r="B465" s="487"/>
      <c r="C465" s="487"/>
      <c r="D465" s="487"/>
      <c r="E465" s="531"/>
      <c r="F465" s="532"/>
      <c r="G465" s="533"/>
      <c r="H465" s="363"/>
    </row>
    <row r="466" spans="1:8" x14ac:dyDescent="0.25">
      <c r="A466" s="530" t="s">
        <v>71</v>
      </c>
      <c r="B466" s="487"/>
      <c r="C466" s="487"/>
      <c r="D466" s="487"/>
      <c r="E466" s="531"/>
      <c r="F466" s="532"/>
      <c r="G466" s="533"/>
      <c r="H466" s="363"/>
    </row>
    <row r="467" spans="1:8" x14ac:dyDescent="0.25">
      <c r="A467" s="530" t="s">
        <v>71</v>
      </c>
      <c r="B467" s="487"/>
      <c r="C467" s="487"/>
      <c r="D467" s="487"/>
      <c r="E467" s="531"/>
      <c r="F467" s="532"/>
      <c r="G467" s="533"/>
      <c r="H467" s="363"/>
    </row>
    <row r="468" spans="1:8" x14ac:dyDescent="0.25">
      <c r="A468" s="530" t="s">
        <v>71</v>
      </c>
      <c r="B468" s="487"/>
      <c r="C468" s="487"/>
      <c r="D468" s="487"/>
      <c r="E468" s="531"/>
      <c r="F468" s="532"/>
      <c r="G468" s="533"/>
      <c r="H468" s="363"/>
    </row>
    <row r="469" spans="1:8" x14ac:dyDescent="0.25">
      <c r="A469" s="530" t="s">
        <v>71</v>
      </c>
      <c r="B469" s="487"/>
      <c r="C469" s="487"/>
      <c r="D469" s="487"/>
      <c r="E469" s="531"/>
      <c r="F469" s="532"/>
      <c r="G469" s="533"/>
      <c r="H469" s="363"/>
    </row>
    <row r="470" spans="1:8" x14ac:dyDescent="0.25">
      <c r="A470" s="530" t="s">
        <v>71</v>
      </c>
      <c r="B470" s="487"/>
      <c r="C470" s="487"/>
      <c r="D470" s="487"/>
      <c r="E470" s="531"/>
      <c r="F470" s="532"/>
      <c r="G470" s="533"/>
      <c r="H470" s="363"/>
    </row>
    <row r="471" spans="1:8" x14ac:dyDescent="0.25">
      <c r="A471" s="530" t="s">
        <v>71</v>
      </c>
      <c r="B471" s="487"/>
      <c r="C471" s="487"/>
      <c r="D471" s="487"/>
      <c r="E471" s="531"/>
      <c r="F471" s="532"/>
      <c r="G471" s="533"/>
      <c r="H471" s="363"/>
    </row>
    <row r="472" spans="1:8" x14ac:dyDescent="0.25">
      <c r="A472" s="530" t="s">
        <v>71</v>
      </c>
      <c r="B472" s="487"/>
      <c r="C472" s="487"/>
      <c r="D472" s="487"/>
      <c r="E472" s="531"/>
      <c r="F472" s="532"/>
      <c r="G472" s="533"/>
      <c r="H472" s="363"/>
    </row>
    <row r="473" spans="1:8" x14ac:dyDescent="0.25">
      <c r="A473" s="530" t="s">
        <v>71</v>
      </c>
      <c r="B473" s="487"/>
      <c r="C473" s="487"/>
      <c r="D473" s="487"/>
      <c r="E473" s="531"/>
      <c r="F473" s="532"/>
      <c r="G473" s="533"/>
      <c r="H473" s="363"/>
    </row>
    <row r="474" spans="1:8" x14ac:dyDescent="0.25">
      <c r="A474" s="530" t="s">
        <v>71</v>
      </c>
      <c r="B474" s="487"/>
      <c r="C474" s="487"/>
      <c r="D474" s="487"/>
      <c r="E474" s="531"/>
      <c r="F474" s="532"/>
      <c r="G474" s="533"/>
      <c r="H474" s="363"/>
    </row>
    <row r="475" spans="1:8" x14ac:dyDescent="0.25">
      <c r="A475" s="530" t="s">
        <v>71</v>
      </c>
      <c r="B475" s="487"/>
      <c r="C475" s="487"/>
      <c r="D475" s="487"/>
      <c r="E475" s="531"/>
      <c r="F475" s="532"/>
      <c r="G475" s="533"/>
      <c r="H475" s="363"/>
    </row>
    <row r="476" spans="1:8" x14ac:dyDescent="0.25">
      <c r="A476" s="530" t="s">
        <v>71</v>
      </c>
      <c r="B476" s="487"/>
      <c r="C476" s="487"/>
      <c r="D476" s="487"/>
      <c r="E476" s="531"/>
      <c r="F476" s="532"/>
      <c r="G476" s="533"/>
      <c r="H476" s="363"/>
    </row>
    <row r="477" spans="1:8" x14ac:dyDescent="0.25">
      <c r="A477" s="530" t="s">
        <v>71</v>
      </c>
      <c r="B477" s="487"/>
      <c r="C477" s="487"/>
      <c r="D477" s="487"/>
      <c r="E477" s="531"/>
      <c r="F477" s="532"/>
      <c r="G477" s="533"/>
      <c r="H477" s="363"/>
    </row>
    <row r="478" spans="1:8" x14ac:dyDescent="0.25">
      <c r="A478" s="530" t="s">
        <v>71</v>
      </c>
      <c r="B478" s="487"/>
      <c r="C478" s="487"/>
      <c r="D478" s="487"/>
      <c r="E478" s="531"/>
      <c r="F478" s="532"/>
      <c r="G478" s="533"/>
      <c r="H478" s="363"/>
    </row>
    <row r="479" spans="1:8" x14ac:dyDescent="0.25">
      <c r="A479" s="530" t="s">
        <v>71</v>
      </c>
      <c r="B479" s="487"/>
      <c r="C479" s="487"/>
      <c r="D479" s="487"/>
      <c r="E479" s="531"/>
      <c r="F479" s="532"/>
      <c r="G479" s="533"/>
      <c r="H479" s="363"/>
    </row>
    <row r="480" spans="1:8" x14ac:dyDescent="0.25">
      <c r="A480" s="530" t="s">
        <v>71</v>
      </c>
      <c r="B480" s="487"/>
      <c r="C480" s="487"/>
      <c r="D480" s="487"/>
      <c r="E480" s="531"/>
      <c r="F480" s="532"/>
      <c r="G480" s="533"/>
      <c r="H480" s="363"/>
    </row>
    <row r="481" spans="1:8" x14ac:dyDescent="0.25">
      <c r="A481" s="530" t="s">
        <v>71</v>
      </c>
      <c r="B481" s="487"/>
      <c r="C481" s="487"/>
      <c r="D481" s="487"/>
      <c r="E481" s="531"/>
      <c r="F481" s="532"/>
      <c r="G481" s="533"/>
      <c r="H481" s="363"/>
    </row>
    <row r="482" spans="1:8" x14ac:dyDescent="0.25">
      <c r="A482" s="530" t="s">
        <v>71</v>
      </c>
      <c r="B482" s="487"/>
      <c r="C482" s="487"/>
      <c r="D482" s="487"/>
      <c r="E482" s="531"/>
      <c r="F482" s="532"/>
      <c r="G482" s="533"/>
      <c r="H482" s="363"/>
    </row>
    <row r="483" spans="1:8" x14ac:dyDescent="0.25">
      <c r="A483" s="530" t="s">
        <v>71</v>
      </c>
      <c r="B483" s="487"/>
      <c r="C483" s="487"/>
      <c r="D483" s="487"/>
      <c r="E483" s="531"/>
      <c r="F483" s="532"/>
      <c r="G483" s="533"/>
      <c r="H483" s="363"/>
    </row>
    <row r="484" spans="1:8" x14ac:dyDescent="0.25">
      <c r="A484" s="530" t="s">
        <v>71</v>
      </c>
      <c r="B484" s="487"/>
      <c r="C484" s="487"/>
      <c r="D484" s="487"/>
      <c r="E484" s="531"/>
      <c r="F484" s="532"/>
      <c r="G484" s="533"/>
      <c r="H484" s="363"/>
    </row>
    <row r="485" spans="1:8" x14ac:dyDescent="0.25">
      <c r="A485" s="530" t="s">
        <v>71</v>
      </c>
      <c r="B485" s="487"/>
      <c r="C485" s="487"/>
      <c r="D485" s="487"/>
      <c r="E485" s="531"/>
      <c r="F485" s="532"/>
      <c r="G485" s="533"/>
      <c r="H485" s="363"/>
    </row>
    <row r="486" spans="1:8" x14ac:dyDescent="0.25">
      <c r="A486" s="530" t="s">
        <v>71</v>
      </c>
      <c r="B486" s="487"/>
      <c r="C486" s="487"/>
      <c r="D486" s="487"/>
      <c r="E486" s="531"/>
      <c r="F486" s="532"/>
      <c r="G486" s="533"/>
      <c r="H486" s="363"/>
    </row>
    <row r="487" spans="1:8" ht="15.75" thickBot="1" x14ac:dyDescent="0.3">
      <c r="A487" s="534" t="s">
        <v>71</v>
      </c>
      <c r="B487" s="491"/>
      <c r="C487" s="491"/>
      <c r="D487" s="491"/>
      <c r="E487" s="535"/>
      <c r="F487" s="536"/>
      <c r="G487" s="538"/>
      <c r="H487" s="363"/>
    </row>
    <row r="488" spans="1:8" ht="15.75" thickBot="1" x14ac:dyDescent="0.3">
      <c r="A488" s="361"/>
      <c r="B488" s="362"/>
      <c r="C488" s="362"/>
      <c r="D488" s="362"/>
      <c r="E488" s="384"/>
      <c r="F488" s="364"/>
      <c r="G488" s="364"/>
      <c r="H488" s="363"/>
    </row>
    <row r="489" spans="1:8" x14ac:dyDescent="0.25">
      <c r="A489" s="250" t="str">
        <f>N_2!B220</f>
        <v>Kraftwerk 12</v>
      </c>
      <c r="B489" s="374" t="s">
        <v>69</v>
      </c>
      <c r="C489" s="374" t="s">
        <v>70</v>
      </c>
      <c r="D489" s="100" t="s">
        <v>78</v>
      </c>
      <c r="E489" s="383" t="s">
        <v>80</v>
      </c>
      <c r="F489" s="100" t="s">
        <v>73</v>
      </c>
      <c r="G489" s="365" t="s">
        <v>2</v>
      </c>
      <c r="H489" s="363"/>
    </row>
    <row r="490" spans="1:8" x14ac:dyDescent="0.25">
      <c r="A490" s="366" t="str">
        <f>N_2!B228</f>
        <v>Erzeugungsauslagen</v>
      </c>
      <c r="B490" s="80">
        <f>SUM(B491:B531)</f>
        <v>0</v>
      </c>
      <c r="C490" s="80">
        <f>SUM(C491:C531)</f>
        <v>0</v>
      </c>
      <c r="D490" s="358">
        <f>SUM(D492:D531)</f>
        <v>0</v>
      </c>
      <c r="E490" s="385">
        <f>SUM(E492:E531)</f>
        <v>0</v>
      </c>
      <c r="F490" s="359"/>
      <c r="G490" s="367"/>
      <c r="H490" s="363"/>
    </row>
    <row r="491" spans="1:8" x14ac:dyDescent="0.25">
      <c r="A491" s="166"/>
      <c r="B491" s="358"/>
      <c r="C491" s="358"/>
      <c r="D491" s="360"/>
      <c r="E491" s="386"/>
      <c r="F491" s="357"/>
      <c r="G491" s="368"/>
      <c r="H491" s="363"/>
    </row>
    <row r="492" spans="1:8" x14ac:dyDescent="0.25">
      <c r="A492" s="530" t="s">
        <v>71</v>
      </c>
      <c r="B492" s="487">
        <v>0</v>
      </c>
      <c r="C492" s="487">
        <v>0</v>
      </c>
      <c r="D492" s="487"/>
      <c r="E492" s="531"/>
      <c r="F492" s="532"/>
      <c r="G492" s="533"/>
      <c r="H492" s="363"/>
    </row>
    <row r="493" spans="1:8" x14ac:dyDescent="0.25">
      <c r="A493" s="530" t="s">
        <v>71</v>
      </c>
      <c r="B493" s="487"/>
      <c r="C493" s="487"/>
      <c r="D493" s="487"/>
      <c r="E493" s="531"/>
      <c r="F493" s="532"/>
      <c r="G493" s="533"/>
      <c r="H493" s="363"/>
    </row>
    <row r="494" spans="1:8" x14ac:dyDescent="0.25">
      <c r="A494" s="530" t="s">
        <v>71</v>
      </c>
      <c r="B494" s="487"/>
      <c r="C494" s="487"/>
      <c r="D494" s="487"/>
      <c r="E494" s="531"/>
      <c r="F494" s="532"/>
      <c r="G494" s="533"/>
      <c r="H494" s="363"/>
    </row>
    <row r="495" spans="1:8" x14ac:dyDescent="0.25">
      <c r="A495" s="530" t="s">
        <v>71</v>
      </c>
      <c r="B495" s="487"/>
      <c r="C495" s="487"/>
      <c r="D495" s="487"/>
      <c r="E495" s="531"/>
      <c r="F495" s="532"/>
      <c r="G495" s="533"/>
      <c r="H495" s="363"/>
    </row>
    <row r="496" spans="1:8" x14ac:dyDescent="0.25">
      <c r="A496" s="530" t="s">
        <v>71</v>
      </c>
      <c r="B496" s="487"/>
      <c r="C496" s="487"/>
      <c r="D496" s="487"/>
      <c r="E496" s="531"/>
      <c r="F496" s="532"/>
      <c r="G496" s="533"/>
      <c r="H496" s="363"/>
    </row>
    <row r="497" spans="1:8" x14ac:dyDescent="0.25">
      <c r="A497" s="530" t="s">
        <v>71</v>
      </c>
      <c r="B497" s="487"/>
      <c r="C497" s="487"/>
      <c r="D497" s="487"/>
      <c r="E497" s="531"/>
      <c r="F497" s="532"/>
      <c r="G497" s="533"/>
      <c r="H497" s="363"/>
    </row>
    <row r="498" spans="1:8" x14ac:dyDescent="0.25">
      <c r="A498" s="530" t="s">
        <v>71</v>
      </c>
      <c r="B498" s="487"/>
      <c r="C498" s="487"/>
      <c r="D498" s="487"/>
      <c r="E498" s="531"/>
      <c r="F498" s="532"/>
      <c r="G498" s="533"/>
      <c r="H498" s="363"/>
    </row>
    <row r="499" spans="1:8" x14ac:dyDescent="0.25">
      <c r="A499" s="530" t="s">
        <v>71</v>
      </c>
      <c r="B499" s="487"/>
      <c r="C499" s="487"/>
      <c r="D499" s="487"/>
      <c r="E499" s="531"/>
      <c r="F499" s="532"/>
      <c r="G499" s="533"/>
      <c r="H499" s="363"/>
    </row>
    <row r="500" spans="1:8" x14ac:dyDescent="0.25">
      <c r="A500" s="530" t="s">
        <v>71</v>
      </c>
      <c r="B500" s="487"/>
      <c r="C500" s="487"/>
      <c r="D500" s="487"/>
      <c r="E500" s="531"/>
      <c r="F500" s="532"/>
      <c r="G500" s="533"/>
      <c r="H500" s="363"/>
    </row>
    <row r="501" spans="1:8" x14ac:dyDescent="0.25">
      <c r="A501" s="530" t="s">
        <v>71</v>
      </c>
      <c r="B501" s="487"/>
      <c r="C501" s="487"/>
      <c r="D501" s="487"/>
      <c r="E501" s="531"/>
      <c r="F501" s="532"/>
      <c r="G501" s="533"/>
      <c r="H501" s="363"/>
    </row>
    <row r="502" spans="1:8" x14ac:dyDescent="0.25">
      <c r="A502" s="530" t="s">
        <v>71</v>
      </c>
      <c r="B502" s="487"/>
      <c r="C502" s="487"/>
      <c r="D502" s="487"/>
      <c r="E502" s="531"/>
      <c r="F502" s="532"/>
      <c r="G502" s="533"/>
      <c r="H502" s="363"/>
    </row>
    <row r="503" spans="1:8" x14ac:dyDescent="0.25">
      <c r="A503" s="530" t="s">
        <v>71</v>
      </c>
      <c r="B503" s="487"/>
      <c r="C503" s="487"/>
      <c r="D503" s="487"/>
      <c r="E503" s="531"/>
      <c r="F503" s="532"/>
      <c r="G503" s="537"/>
      <c r="H503" s="363"/>
    </row>
    <row r="504" spans="1:8" x14ac:dyDescent="0.25">
      <c r="A504" s="530" t="s">
        <v>71</v>
      </c>
      <c r="B504" s="487"/>
      <c r="C504" s="487"/>
      <c r="D504" s="487"/>
      <c r="E504" s="531"/>
      <c r="F504" s="532"/>
      <c r="G504" s="533"/>
      <c r="H504" s="363"/>
    </row>
    <row r="505" spans="1:8" x14ac:dyDescent="0.25">
      <c r="A505" s="530" t="s">
        <v>71</v>
      </c>
      <c r="B505" s="487"/>
      <c r="C505" s="487"/>
      <c r="D505" s="487"/>
      <c r="E505" s="531"/>
      <c r="F505" s="532"/>
      <c r="G505" s="533"/>
      <c r="H505" s="363"/>
    </row>
    <row r="506" spans="1:8" x14ac:dyDescent="0.25">
      <c r="A506" s="530" t="s">
        <v>71</v>
      </c>
      <c r="B506" s="487"/>
      <c r="C506" s="487"/>
      <c r="D506" s="487"/>
      <c r="E506" s="531"/>
      <c r="F506" s="532"/>
      <c r="G506" s="533"/>
      <c r="H506" s="363"/>
    </row>
    <row r="507" spans="1:8" x14ac:dyDescent="0.25">
      <c r="A507" s="530" t="s">
        <v>71</v>
      </c>
      <c r="B507" s="487"/>
      <c r="C507" s="487"/>
      <c r="D507" s="487"/>
      <c r="E507" s="531"/>
      <c r="F507" s="532"/>
      <c r="G507" s="533"/>
      <c r="H507" s="363"/>
    </row>
    <row r="508" spans="1:8" x14ac:dyDescent="0.25">
      <c r="A508" s="530" t="s">
        <v>71</v>
      </c>
      <c r="B508" s="487"/>
      <c r="C508" s="487"/>
      <c r="D508" s="487"/>
      <c r="E508" s="531"/>
      <c r="F508" s="532"/>
      <c r="G508" s="533"/>
      <c r="H508" s="363"/>
    </row>
    <row r="509" spans="1:8" x14ac:dyDescent="0.25">
      <c r="A509" s="530" t="s">
        <v>71</v>
      </c>
      <c r="B509" s="487"/>
      <c r="C509" s="487"/>
      <c r="D509" s="487"/>
      <c r="E509" s="531"/>
      <c r="F509" s="532"/>
      <c r="G509" s="533"/>
      <c r="H509" s="363"/>
    </row>
    <row r="510" spans="1:8" x14ac:dyDescent="0.25">
      <c r="A510" s="530" t="s">
        <v>71</v>
      </c>
      <c r="B510" s="487"/>
      <c r="C510" s="487"/>
      <c r="D510" s="487"/>
      <c r="E510" s="531"/>
      <c r="F510" s="532"/>
      <c r="G510" s="533"/>
      <c r="H510" s="363"/>
    </row>
    <row r="511" spans="1:8" x14ac:dyDescent="0.25">
      <c r="A511" s="530" t="s">
        <v>71</v>
      </c>
      <c r="B511" s="487"/>
      <c r="C511" s="487"/>
      <c r="D511" s="487"/>
      <c r="E511" s="531"/>
      <c r="F511" s="532"/>
      <c r="G511" s="533"/>
      <c r="H511" s="363"/>
    </row>
    <row r="512" spans="1:8" x14ac:dyDescent="0.25">
      <c r="A512" s="530" t="s">
        <v>71</v>
      </c>
      <c r="B512" s="487"/>
      <c r="C512" s="487"/>
      <c r="D512" s="487"/>
      <c r="E512" s="531"/>
      <c r="F512" s="532"/>
      <c r="G512" s="533"/>
      <c r="H512" s="363"/>
    </row>
    <row r="513" spans="1:8" x14ac:dyDescent="0.25">
      <c r="A513" s="530" t="s">
        <v>71</v>
      </c>
      <c r="B513" s="487"/>
      <c r="C513" s="487"/>
      <c r="D513" s="487"/>
      <c r="E513" s="531"/>
      <c r="F513" s="532"/>
      <c r="G513" s="533"/>
      <c r="H513" s="363"/>
    </row>
    <row r="514" spans="1:8" x14ac:dyDescent="0.25">
      <c r="A514" s="530" t="s">
        <v>71</v>
      </c>
      <c r="B514" s="487"/>
      <c r="C514" s="487"/>
      <c r="D514" s="487"/>
      <c r="E514" s="531"/>
      <c r="F514" s="532"/>
      <c r="G514" s="533"/>
      <c r="H514" s="363"/>
    </row>
    <row r="515" spans="1:8" x14ac:dyDescent="0.25">
      <c r="A515" s="530" t="s">
        <v>71</v>
      </c>
      <c r="B515" s="487"/>
      <c r="C515" s="487"/>
      <c r="D515" s="487"/>
      <c r="E515" s="531"/>
      <c r="F515" s="532"/>
      <c r="G515" s="533"/>
      <c r="H515" s="363"/>
    </row>
    <row r="516" spans="1:8" x14ac:dyDescent="0.25">
      <c r="A516" s="530" t="s">
        <v>71</v>
      </c>
      <c r="B516" s="487"/>
      <c r="C516" s="487"/>
      <c r="D516" s="487"/>
      <c r="E516" s="531"/>
      <c r="F516" s="532"/>
      <c r="G516" s="533"/>
      <c r="H516" s="363"/>
    </row>
    <row r="517" spans="1:8" x14ac:dyDescent="0.25">
      <c r="A517" s="530" t="s">
        <v>71</v>
      </c>
      <c r="B517" s="487"/>
      <c r="C517" s="487"/>
      <c r="D517" s="487"/>
      <c r="E517" s="531"/>
      <c r="F517" s="532"/>
      <c r="G517" s="533"/>
      <c r="H517" s="363"/>
    </row>
    <row r="518" spans="1:8" x14ac:dyDescent="0.25">
      <c r="A518" s="530" t="s">
        <v>71</v>
      </c>
      <c r="B518" s="487"/>
      <c r="C518" s="487"/>
      <c r="D518" s="487"/>
      <c r="E518" s="531"/>
      <c r="F518" s="532"/>
      <c r="G518" s="533"/>
      <c r="H518" s="363"/>
    </row>
    <row r="519" spans="1:8" x14ac:dyDescent="0.25">
      <c r="A519" s="530" t="s">
        <v>71</v>
      </c>
      <c r="B519" s="487"/>
      <c r="C519" s="487"/>
      <c r="D519" s="487"/>
      <c r="E519" s="531"/>
      <c r="F519" s="532"/>
      <c r="G519" s="533"/>
      <c r="H519" s="363"/>
    </row>
    <row r="520" spans="1:8" x14ac:dyDescent="0.25">
      <c r="A520" s="530" t="s">
        <v>71</v>
      </c>
      <c r="B520" s="487"/>
      <c r="C520" s="487"/>
      <c r="D520" s="487"/>
      <c r="E520" s="531"/>
      <c r="F520" s="532"/>
      <c r="G520" s="533"/>
      <c r="H520" s="363"/>
    </row>
    <row r="521" spans="1:8" x14ac:dyDescent="0.25">
      <c r="A521" s="530" t="s">
        <v>71</v>
      </c>
      <c r="B521" s="487"/>
      <c r="C521" s="487"/>
      <c r="D521" s="487"/>
      <c r="E521" s="531"/>
      <c r="F521" s="532"/>
      <c r="G521" s="533"/>
      <c r="H521" s="363"/>
    </row>
    <row r="522" spans="1:8" x14ac:dyDescent="0.25">
      <c r="A522" s="530" t="s">
        <v>71</v>
      </c>
      <c r="B522" s="487"/>
      <c r="C522" s="487"/>
      <c r="D522" s="487"/>
      <c r="E522" s="531"/>
      <c r="F522" s="532"/>
      <c r="G522" s="533"/>
      <c r="H522" s="363"/>
    </row>
    <row r="523" spans="1:8" x14ac:dyDescent="0.25">
      <c r="A523" s="530" t="s">
        <v>71</v>
      </c>
      <c r="B523" s="487"/>
      <c r="C523" s="487"/>
      <c r="D523" s="487"/>
      <c r="E523" s="531"/>
      <c r="F523" s="532"/>
      <c r="G523" s="533"/>
      <c r="H523" s="363"/>
    </row>
    <row r="524" spans="1:8" x14ac:dyDescent="0.25">
      <c r="A524" s="530" t="s">
        <v>71</v>
      </c>
      <c r="B524" s="487"/>
      <c r="C524" s="487"/>
      <c r="D524" s="487"/>
      <c r="E524" s="531"/>
      <c r="F524" s="532"/>
      <c r="G524" s="533"/>
      <c r="H524" s="363"/>
    </row>
    <row r="525" spans="1:8" x14ac:dyDescent="0.25">
      <c r="A525" s="530" t="s">
        <v>71</v>
      </c>
      <c r="B525" s="487"/>
      <c r="C525" s="487"/>
      <c r="D525" s="487"/>
      <c r="E525" s="531"/>
      <c r="F525" s="532"/>
      <c r="G525" s="533"/>
      <c r="H525" s="363"/>
    </row>
    <row r="526" spans="1:8" x14ac:dyDescent="0.25">
      <c r="A526" s="530" t="s">
        <v>71</v>
      </c>
      <c r="B526" s="487"/>
      <c r="C526" s="487"/>
      <c r="D526" s="487"/>
      <c r="E526" s="531"/>
      <c r="F526" s="532"/>
      <c r="G526" s="533"/>
      <c r="H526" s="363"/>
    </row>
    <row r="527" spans="1:8" x14ac:dyDescent="0.25">
      <c r="A527" s="530" t="s">
        <v>71</v>
      </c>
      <c r="B527" s="487"/>
      <c r="C527" s="487"/>
      <c r="D527" s="487"/>
      <c r="E527" s="531"/>
      <c r="F527" s="532"/>
      <c r="G527" s="533"/>
      <c r="H527" s="363"/>
    </row>
    <row r="528" spans="1:8" x14ac:dyDescent="0.25">
      <c r="A528" s="530" t="s">
        <v>71</v>
      </c>
      <c r="B528" s="487"/>
      <c r="C528" s="487"/>
      <c r="D528" s="487"/>
      <c r="E528" s="531"/>
      <c r="F528" s="532"/>
      <c r="G528" s="533"/>
      <c r="H528" s="363"/>
    </row>
    <row r="529" spans="1:8" x14ac:dyDescent="0.25">
      <c r="A529" s="530" t="s">
        <v>71</v>
      </c>
      <c r="B529" s="487"/>
      <c r="C529" s="487"/>
      <c r="D529" s="487"/>
      <c r="E529" s="531"/>
      <c r="F529" s="532"/>
      <c r="G529" s="533"/>
      <c r="H529" s="363"/>
    </row>
    <row r="530" spans="1:8" x14ac:dyDescent="0.25">
      <c r="A530" s="530" t="s">
        <v>71</v>
      </c>
      <c r="B530" s="487"/>
      <c r="C530" s="487"/>
      <c r="D530" s="487"/>
      <c r="E530" s="531"/>
      <c r="F530" s="532"/>
      <c r="G530" s="533"/>
      <c r="H530" s="363"/>
    </row>
    <row r="531" spans="1:8" ht="15.75" thickBot="1" x14ac:dyDescent="0.3">
      <c r="A531" s="534" t="s">
        <v>71</v>
      </c>
      <c r="B531" s="491"/>
      <c r="C531" s="491"/>
      <c r="D531" s="491"/>
      <c r="E531" s="535"/>
      <c r="F531" s="536"/>
      <c r="G531" s="538"/>
      <c r="H531" s="363"/>
    </row>
    <row r="532" spans="1:8" ht="15.75" thickBot="1" x14ac:dyDescent="0.3">
      <c r="A532" s="361"/>
      <c r="B532" s="362"/>
      <c r="C532" s="362"/>
      <c r="D532" s="362"/>
      <c r="E532" s="384"/>
      <c r="F532" s="364"/>
      <c r="G532" s="364"/>
      <c r="H532" s="363"/>
    </row>
    <row r="533" spans="1:8" x14ac:dyDescent="0.25">
      <c r="A533" s="250" t="str">
        <f>N_2!B238</f>
        <v>Kraftwerk 13</v>
      </c>
      <c r="B533" s="374" t="s">
        <v>69</v>
      </c>
      <c r="C533" s="374" t="s">
        <v>70</v>
      </c>
      <c r="D533" s="100" t="s">
        <v>78</v>
      </c>
      <c r="E533" s="383" t="s">
        <v>80</v>
      </c>
      <c r="F533" s="100" t="s">
        <v>73</v>
      </c>
      <c r="G533" s="365" t="s">
        <v>2</v>
      </c>
      <c r="H533" s="363"/>
    </row>
    <row r="534" spans="1:8" x14ac:dyDescent="0.25">
      <c r="A534" s="366" t="str">
        <f>N_2!B246</f>
        <v>Erzeugungsauslagen</v>
      </c>
      <c r="B534" s="80">
        <f>SUM(B535:B575)</f>
        <v>0</v>
      </c>
      <c r="C534" s="80">
        <f>SUM(C535:C575)</f>
        <v>0</v>
      </c>
      <c r="D534" s="358">
        <f>SUM(D536:D575)</f>
        <v>0</v>
      </c>
      <c r="E534" s="385">
        <f>SUM(E536:E575)</f>
        <v>0</v>
      </c>
      <c r="F534" s="359"/>
      <c r="G534" s="367"/>
      <c r="H534" s="363"/>
    </row>
    <row r="535" spans="1:8" x14ac:dyDescent="0.25">
      <c r="A535" s="166"/>
      <c r="B535" s="358"/>
      <c r="C535" s="358"/>
      <c r="D535" s="360"/>
      <c r="E535" s="386"/>
      <c r="F535" s="357"/>
      <c r="G535" s="368"/>
      <c r="H535" s="363"/>
    </row>
    <row r="536" spans="1:8" x14ac:dyDescent="0.25">
      <c r="A536" s="530" t="s">
        <v>71</v>
      </c>
      <c r="B536" s="487">
        <v>0</v>
      </c>
      <c r="C536" s="487">
        <v>0</v>
      </c>
      <c r="D536" s="487"/>
      <c r="E536" s="531"/>
      <c r="F536" s="532"/>
      <c r="G536" s="533"/>
      <c r="H536" s="363"/>
    </row>
    <row r="537" spans="1:8" x14ac:dyDescent="0.25">
      <c r="A537" s="530" t="s">
        <v>71</v>
      </c>
      <c r="B537" s="487"/>
      <c r="C537" s="487"/>
      <c r="D537" s="487"/>
      <c r="E537" s="531"/>
      <c r="F537" s="532"/>
      <c r="G537" s="533"/>
      <c r="H537" s="363"/>
    </row>
    <row r="538" spans="1:8" x14ac:dyDescent="0.25">
      <c r="A538" s="530" t="s">
        <v>71</v>
      </c>
      <c r="B538" s="487"/>
      <c r="C538" s="487"/>
      <c r="D538" s="487"/>
      <c r="E538" s="531"/>
      <c r="F538" s="532"/>
      <c r="G538" s="533"/>
      <c r="H538" s="363"/>
    </row>
    <row r="539" spans="1:8" x14ac:dyDescent="0.25">
      <c r="A539" s="530" t="s">
        <v>71</v>
      </c>
      <c r="B539" s="487"/>
      <c r="C539" s="487"/>
      <c r="D539" s="487"/>
      <c r="E539" s="531"/>
      <c r="F539" s="532"/>
      <c r="G539" s="533"/>
      <c r="H539" s="363"/>
    </row>
    <row r="540" spans="1:8" x14ac:dyDescent="0.25">
      <c r="A540" s="530" t="s">
        <v>71</v>
      </c>
      <c r="B540" s="487"/>
      <c r="C540" s="487"/>
      <c r="D540" s="487"/>
      <c r="E540" s="531"/>
      <c r="F540" s="532"/>
      <c r="G540" s="533"/>
      <c r="H540" s="363"/>
    </row>
    <row r="541" spans="1:8" x14ac:dyDescent="0.25">
      <c r="A541" s="530" t="s">
        <v>71</v>
      </c>
      <c r="B541" s="487"/>
      <c r="C541" s="487"/>
      <c r="D541" s="487"/>
      <c r="E541" s="531"/>
      <c r="F541" s="532"/>
      <c r="G541" s="533"/>
      <c r="H541" s="363"/>
    </row>
    <row r="542" spans="1:8" x14ac:dyDescent="0.25">
      <c r="A542" s="530" t="s">
        <v>71</v>
      </c>
      <c r="B542" s="487"/>
      <c r="C542" s="487"/>
      <c r="D542" s="487"/>
      <c r="E542" s="531"/>
      <c r="F542" s="532"/>
      <c r="G542" s="533"/>
      <c r="H542" s="363"/>
    </row>
    <row r="543" spans="1:8" x14ac:dyDescent="0.25">
      <c r="A543" s="530" t="s">
        <v>71</v>
      </c>
      <c r="B543" s="487"/>
      <c r="C543" s="487"/>
      <c r="D543" s="487"/>
      <c r="E543" s="531"/>
      <c r="F543" s="532"/>
      <c r="G543" s="533"/>
      <c r="H543" s="363"/>
    </row>
    <row r="544" spans="1:8" x14ac:dyDescent="0.25">
      <c r="A544" s="530" t="s">
        <v>71</v>
      </c>
      <c r="B544" s="487"/>
      <c r="C544" s="487"/>
      <c r="D544" s="487"/>
      <c r="E544" s="531"/>
      <c r="F544" s="532"/>
      <c r="G544" s="533"/>
      <c r="H544" s="363"/>
    </row>
    <row r="545" spans="1:8" x14ac:dyDescent="0.25">
      <c r="A545" s="530" t="s">
        <v>71</v>
      </c>
      <c r="B545" s="487"/>
      <c r="C545" s="487"/>
      <c r="D545" s="487"/>
      <c r="E545" s="531"/>
      <c r="F545" s="532"/>
      <c r="G545" s="533"/>
      <c r="H545" s="363"/>
    </row>
    <row r="546" spans="1:8" x14ac:dyDescent="0.25">
      <c r="A546" s="530" t="s">
        <v>71</v>
      </c>
      <c r="B546" s="487"/>
      <c r="C546" s="487"/>
      <c r="D546" s="487"/>
      <c r="E546" s="531"/>
      <c r="F546" s="532"/>
      <c r="G546" s="533"/>
      <c r="H546" s="363"/>
    </row>
    <row r="547" spans="1:8" x14ac:dyDescent="0.25">
      <c r="A547" s="530" t="s">
        <v>71</v>
      </c>
      <c r="B547" s="487"/>
      <c r="C547" s="487"/>
      <c r="D547" s="487"/>
      <c r="E547" s="531"/>
      <c r="F547" s="532"/>
      <c r="G547" s="537"/>
      <c r="H547" s="363"/>
    </row>
    <row r="548" spans="1:8" x14ac:dyDescent="0.25">
      <c r="A548" s="530" t="s">
        <v>71</v>
      </c>
      <c r="B548" s="487"/>
      <c r="C548" s="487"/>
      <c r="D548" s="487"/>
      <c r="E548" s="531"/>
      <c r="F548" s="532"/>
      <c r="G548" s="533"/>
      <c r="H548" s="363"/>
    </row>
    <row r="549" spans="1:8" x14ac:dyDescent="0.25">
      <c r="A549" s="530" t="s">
        <v>71</v>
      </c>
      <c r="B549" s="487"/>
      <c r="C549" s="487"/>
      <c r="D549" s="487"/>
      <c r="E549" s="531"/>
      <c r="F549" s="532"/>
      <c r="G549" s="533"/>
      <c r="H549" s="363"/>
    </row>
    <row r="550" spans="1:8" x14ac:dyDescent="0.25">
      <c r="A550" s="530" t="s">
        <v>71</v>
      </c>
      <c r="B550" s="487"/>
      <c r="C550" s="487"/>
      <c r="D550" s="487"/>
      <c r="E550" s="531"/>
      <c r="F550" s="532"/>
      <c r="G550" s="533"/>
      <c r="H550" s="363"/>
    </row>
    <row r="551" spans="1:8" x14ac:dyDescent="0.25">
      <c r="A551" s="530" t="s">
        <v>71</v>
      </c>
      <c r="B551" s="487"/>
      <c r="C551" s="487"/>
      <c r="D551" s="487"/>
      <c r="E551" s="531"/>
      <c r="F551" s="532"/>
      <c r="G551" s="533"/>
      <c r="H551" s="363"/>
    </row>
    <row r="552" spans="1:8" x14ac:dyDescent="0.25">
      <c r="A552" s="530" t="s">
        <v>71</v>
      </c>
      <c r="B552" s="487"/>
      <c r="C552" s="487"/>
      <c r="D552" s="487"/>
      <c r="E552" s="531"/>
      <c r="F552" s="532"/>
      <c r="G552" s="533"/>
      <c r="H552" s="363"/>
    </row>
    <row r="553" spans="1:8" x14ac:dyDescent="0.25">
      <c r="A553" s="530" t="s">
        <v>71</v>
      </c>
      <c r="B553" s="487"/>
      <c r="C553" s="487"/>
      <c r="D553" s="487"/>
      <c r="E553" s="531"/>
      <c r="F553" s="532"/>
      <c r="G553" s="533"/>
      <c r="H553" s="363"/>
    </row>
    <row r="554" spans="1:8" x14ac:dyDescent="0.25">
      <c r="A554" s="530" t="s">
        <v>71</v>
      </c>
      <c r="B554" s="487"/>
      <c r="C554" s="487"/>
      <c r="D554" s="487"/>
      <c r="E554" s="531"/>
      <c r="F554" s="532"/>
      <c r="G554" s="533"/>
      <c r="H554" s="363"/>
    </row>
    <row r="555" spans="1:8" x14ac:dyDescent="0.25">
      <c r="A555" s="530" t="s">
        <v>71</v>
      </c>
      <c r="B555" s="487"/>
      <c r="C555" s="487"/>
      <c r="D555" s="487"/>
      <c r="E555" s="531"/>
      <c r="F555" s="532"/>
      <c r="G555" s="533"/>
      <c r="H555" s="363"/>
    </row>
    <row r="556" spans="1:8" x14ac:dyDescent="0.25">
      <c r="A556" s="530" t="s">
        <v>71</v>
      </c>
      <c r="B556" s="487"/>
      <c r="C556" s="487"/>
      <c r="D556" s="487"/>
      <c r="E556" s="531"/>
      <c r="F556" s="532"/>
      <c r="G556" s="533"/>
      <c r="H556" s="363"/>
    </row>
    <row r="557" spans="1:8" x14ac:dyDescent="0.25">
      <c r="A557" s="530" t="s">
        <v>71</v>
      </c>
      <c r="B557" s="487"/>
      <c r="C557" s="487"/>
      <c r="D557" s="487"/>
      <c r="E557" s="531"/>
      <c r="F557" s="532"/>
      <c r="G557" s="533"/>
      <c r="H557" s="363"/>
    </row>
    <row r="558" spans="1:8" x14ac:dyDescent="0.25">
      <c r="A558" s="530" t="s">
        <v>71</v>
      </c>
      <c r="B558" s="487"/>
      <c r="C558" s="487"/>
      <c r="D558" s="487"/>
      <c r="E558" s="531"/>
      <c r="F558" s="532"/>
      <c r="G558" s="533"/>
      <c r="H558" s="363"/>
    </row>
    <row r="559" spans="1:8" x14ac:dyDescent="0.25">
      <c r="A559" s="530" t="s">
        <v>71</v>
      </c>
      <c r="B559" s="487"/>
      <c r="C559" s="487"/>
      <c r="D559" s="487"/>
      <c r="E559" s="531"/>
      <c r="F559" s="532"/>
      <c r="G559" s="533"/>
      <c r="H559" s="363"/>
    </row>
    <row r="560" spans="1:8" x14ac:dyDescent="0.25">
      <c r="A560" s="530" t="s">
        <v>71</v>
      </c>
      <c r="B560" s="487"/>
      <c r="C560" s="487"/>
      <c r="D560" s="487"/>
      <c r="E560" s="531"/>
      <c r="F560" s="532"/>
      <c r="G560" s="533"/>
      <c r="H560" s="363"/>
    </row>
    <row r="561" spans="1:8" x14ac:dyDescent="0.25">
      <c r="A561" s="530" t="s">
        <v>71</v>
      </c>
      <c r="B561" s="487"/>
      <c r="C561" s="487"/>
      <c r="D561" s="487"/>
      <c r="E561" s="531"/>
      <c r="F561" s="532"/>
      <c r="G561" s="533"/>
      <c r="H561" s="363"/>
    </row>
    <row r="562" spans="1:8" x14ac:dyDescent="0.25">
      <c r="A562" s="530" t="s">
        <v>71</v>
      </c>
      <c r="B562" s="487"/>
      <c r="C562" s="487"/>
      <c r="D562" s="487"/>
      <c r="E562" s="531"/>
      <c r="F562" s="532"/>
      <c r="G562" s="533"/>
      <c r="H562" s="363"/>
    </row>
    <row r="563" spans="1:8" x14ac:dyDescent="0.25">
      <c r="A563" s="530" t="s">
        <v>71</v>
      </c>
      <c r="B563" s="487"/>
      <c r="C563" s="487"/>
      <c r="D563" s="487"/>
      <c r="E563" s="531"/>
      <c r="F563" s="532"/>
      <c r="G563" s="533"/>
      <c r="H563" s="363"/>
    </row>
    <row r="564" spans="1:8" x14ac:dyDescent="0.25">
      <c r="A564" s="530" t="s">
        <v>71</v>
      </c>
      <c r="B564" s="487"/>
      <c r="C564" s="487"/>
      <c r="D564" s="487"/>
      <c r="E564" s="531"/>
      <c r="F564" s="532"/>
      <c r="G564" s="533"/>
      <c r="H564" s="363"/>
    </row>
    <row r="565" spans="1:8" x14ac:dyDescent="0.25">
      <c r="A565" s="530" t="s">
        <v>71</v>
      </c>
      <c r="B565" s="487"/>
      <c r="C565" s="487"/>
      <c r="D565" s="487"/>
      <c r="E565" s="531"/>
      <c r="F565" s="532"/>
      <c r="G565" s="533"/>
      <c r="H565" s="363"/>
    </row>
    <row r="566" spans="1:8" x14ac:dyDescent="0.25">
      <c r="A566" s="530" t="s">
        <v>71</v>
      </c>
      <c r="B566" s="487"/>
      <c r="C566" s="487"/>
      <c r="D566" s="487"/>
      <c r="E566" s="531"/>
      <c r="F566" s="532"/>
      <c r="G566" s="533"/>
      <c r="H566" s="363"/>
    </row>
    <row r="567" spans="1:8" x14ac:dyDescent="0.25">
      <c r="A567" s="530" t="s">
        <v>71</v>
      </c>
      <c r="B567" s="487"/>
      <c r="C567" s="487"/>
      <c r="D567" s="487"/>
      <c r="E567" s="531"/>
      <c r="F567" s="532"/>
      <c r="G567" s="533"/>
      <c r="H567" s="363"/>
    </row>
    <row r="568" spans="1:8" x14ac:dyDescent="0.25">
      <c r="A568" s="530" t="s">
        <v>71</v>
      </c>
      <c r="B568" s="487"/>
      <c r="C568" s="487"/>
      <c r="D568" s="487"/>
      <c r="E568" s="531"/>
      <c r="F568" s="532"/>
      <c r="G568" s="533"/>
      <c r="H568" s="363"/>
    </row>
    <row r="569" spans="1:8" x14ac:dyDescent="0.25">
      <c r="A569" s="530" t="s">
        <v>71</v>
      </c>
      <c r="B569" s="487"/>
      <c r="C569" s="487"/>
      <c r="D569" s="487"/>
      <c r="E569" s="531"/>
      <c r="F569" s="532"/>
      <c r="G569" s="533"/>
      <c r="H569" s="363"/>
    </row>
    <row r="570" spans="1:8" x14ac:dyDescent="0.25">
      <c r="A570" s="530" t="s">
        <v>71</v>
      </c>
      <c r="B570" s="487"/>
      <c r="C570" s="487"/>
      <c r="D570" s="487"/>
      <c r="E570" s="531"/>
      <c r="F570" s="532"/>
      <c r="G570" s="533"/>
      <c r="H570" s="363"/>
    </row>
    <row r="571" spans="1:8" x14ac:dyDescent="0.25">
      <c r="A571" s="530" t="s">
        <v>71</v>
      </c>
      <c r="B571" s="487"/>
      <c r="C571" s="487"/>
      <c r="D571" s="487"/>
      <c r="E571" s="531"/>
      <c r="F571" s="532"/>
      <c r="G571" s="533"/>
      <c r="H571" s="363"/>
    </row>
    <row r="572" spans="1:8" x14ac:dyDescent="0.25">
      <c r="A572" s="530" t="s">
        <v>71</v>
      </c>
      <c r="B572" s="487"/>
      <c r="C572" s="487"/>
      <c r="D572" s="487"/>
      <c r="E572" s="531"/>
      <c r="F572" s="532"/>
      <c r="G572" s="533"/>
      <c r="H572" s="363"/>
    </row>
    <row r="573" spans="1:8" x14ac:dyDescent="0.25">
      <c r="A573" s="530" t="s">
        <v>71</v>
      </c>
      <c r="B573" s="487"/>
      <c r="C573" s="487"/>
      <c r="D573" s="487"/>
      <c r="E573" s="531"/>
      <c r="F573" s="532"/>
      <c r="G573" s="533"/>
      <c r="H573" s="363"/>
    </row>
    <row r="574" spans="1:8" x14ac:dyDescent="0.25">
      <c r="A574" s="530" t="s">
        <v>71</v>
      </c>
      <c r="B574" s="487"/>
      <c r="C574" s="487"/>
      <c r="D574" s="487"/>
      <c r="E574" s="531"/>
      <c r="F574" s="532"/>
      <c r="G574" s="533"/>
      <c r="H574" s="363"/>
    </row>
    <row r="575" spans="1:8" ht="15.75" thickBot="1" x14ac:dyDescent="0.3">
      <c r="A575" s="534" t="s">
        <v>71</v>
      </c>
      <c r="B575" s="491"/>
      <c r="C575" s="491"/>
      <c r="D575" s="491"/>
      <c r="E575" s="535"/>
      <c r="F575" s="536"/>
      <c r="G575" s="538"/>
      <c r="H575" s="363"/>
    </row>
    <row r="576" spans="1:8" ht="15.75" thickBot="1" x14ac:dyDescent="0.3">
      <c r="A576" s="361"/>
      <c r="B576" s="362"/>
      <c r="C576" s="362"/>
      <c r="D576" s="362"/>
      <c r="E576" s="384"/>
      <c r="F576" s="364"/>
      <c r="G576" s="364"/>
      <c r="H576" s="363"/>
    </row>
    <row r="577" spans="1:8" x14ac:dyDescent="0.25">
      <c r="A577" s="250" t="str">
        <f>N_2!B256</f>
        <v>Kraftwerk 14</v>
      </c>
      <c r="B577" s="374" t="s">
        <v>69</v>
      </c>
      <c r="C577" s="374" t="s">
        <v>70</v>
      </c>
      <c r="D577" s="100" t="s">
        <v>78</v>
      </c>
      <c r="E577" s="383" t="s">
        <v>80</v>
      </c>
      <c r="F577" s="100" t="s">
        <v>73</v>
      </c>
      <c r="G577" s="365" t="s">
        <v>2</v>
      </c>
      <c r="H577" s="363"/>
    </row>
    <row r="578" spans="1:8" x14ac:dyDescent="0.25">
      <c r="A578" s="366" t="str">
        <f>N_2!B264</f>
        <v>Erzeugungsauslagen</v>
      </c>
      <c r="B578" s="80">
        <f>SUM(B579:B619)</f>
        <v>0</v>
      </c>
      <c r="C578" s="80">
        <f>SUM(C579:C619)</f>
        <v>0</v>
      </c>
      <c r="D578" s="358">
        <f>SUM(D580:D619)</f>
        <v>0</v>
      </c>
      <c r="E578" s="385">
        <f>SUM(E580:E619)</f>
        <v>0</v>
      </c>
      <c r="F578" s="359"/>
      <c r="G578" s="367"/>
      <c r="H578" s="363"/>
    </row>
    <row r="579" spans="1:8" x14ac:dyDescent="0.25">
      <c r="A579" s="166"/>
      <c r="B579" s="358"/>
      <c r="C579" s="358"/>
      <c r="D579" s="360"/>
      <c r="E579" s="386"/>
      <c r="F579" s="357"/>
      <c r="G579" s="368"/>
      <c r="H579" s="363"/>
    </row>
    <row r="580" spans="1:8" x14ac:dyDescent="0.25">
      <c r="A580" s="530" t="s">
        <v>71</v>
      </c>
      <c r="B580" s="487">
        <v>0</v>
      </c>
      <c r="C580" s="487">
        <v>0</v>
      </c>
      <c r="D580" s="487"/>
      <c r="E580" s="531"/>
      <c r="F580" s="532"/>
      <c r="G580" s="533"/>
      <c r="H580" s="363"/>
    </row>
    <row r="581" spans="1:8" x14ac:dyDescent="0.25">
      <c r="A581" s="530" t="s">
        <v>71</v>
      </c>
      <c r="B581" s="487"/>
      <c r="C581" s="487"/>
      <c r="D581" s="487"/>
      <c r="E581" s="531"/>
      <c r="F581" s="532"/>
      <c r="G581" s="533"/>
      <c r="H581" s="363"/>
    </row>
    <row r="582" spans="1:8" x14ac:dyDescent="0.25">
      <c r="A582" s="530" t="s">
        <v>71</v>
      </c>
      <c r="B582" s="487"/>
      <c r="C582" s="487"/>
      <c r="D582" s="487"/>
      <c r="E582" s="531"/>
      <c r="F582" s="532"/>
      <c r="G582" s="533"/>
      <c r="H582" s="363"/>
    </row>
    <row r="583" spans="1:8" x14ac:dyDescent="0.25">
      <c r="A583" s="530" t="s">
        <v>71</v>
      </c>
      <c r="B583" s="487"/>
      <c r="C583" s="487"/>
      <c r="D583" s="487"/>
      <c r="E583" s="531"/>
      <c r="F583" s="532"/>
      <c r="G583" s="533"/>
      <c r="H583" s="363"/>
    </row>
    <row r="584" spans="1:8" x14ac:dyDescent="0.25">
      <c r="A584" s="530" t="s">
        <v>71</v>
      </c>
      <c r="B584" s="487"/>
      <c r="C584" s="487"/>
      <c r="D584" s="487"/>
      <c r="E584" s="531"/>
      <c r="F584" s="532"/>
      <c r="G584" s="533"/>
      <c r="H584" s="363"/>
    </row>
    <row r="585" spans="1:8" x14ac:dyDescent="0.25">
      <c r="A585" s="530" t="s">
        <v>71</v>
      </c>
      <c r="B585" s="487"/>
      <c r="C585" s="487"/>
      <c r="D585" s="487"/>
      <c r="E585" s="531"/>
      <c r="F585" s="532"/>
      <c r="G585" s="533"/>
      <c r="H585" s="363"/>
    </row>
    <row r="586" spans="1:8" x14ac:dyDescent="0.25">
      <c r="A586" s="530" t="s">
        <v>71</v>
      </c>
      <c r="B586" s="487"/>
      <c r="C586" s="487"/>
      <c r="D586" s="487"/>
      <c r="E586" s="531"/>
      <c r="F586" s="532"/>
      <c r="G586" s="533"/>
      <c r="H586" s="363"/>
    </row>
    <row r="587" spans="1:8" x14ac:dyDescent="0.25">
      <c r="A587" s="530" t="s">
        <v>71</v>
      </c>
      <c r="B587" s="487"/>
      <c r="C587" s="487"/>
      <c r="D587" s="487"/>
      <c r="E587" s="531"/>
      <c r="F587" s="532"/>
      <c r="G587" s="533"/>
      <c r="H587" s="363"/>
    </row>
    <row r="588" spans="1:8" x14ac:dyDescent="0.25">
      <c r="A588" s="530" t="s">
        <v>71</v>
      </c>
      <c r="B588" s="487"/>
      <c r="C588" s="487"/>
      <c r="D588" s="487"/>
      <c r="E588" s="531"/>
      <c r="F588" s="532"/>
      <c r="G588" s="533"/>
      <c r="H588" s="363"/>
    </row>
    <row r="589" spans="1:8" x14ac:dyDescent="0.25">
      <c r="A589" s="530" t="s">
        <v>71</v>
      </c>
      <c r="B589" s="487"/>
      <c r="C589" s="487"/>
      <c r="D589" s="487"/>
      <c r="E589" s="531"/>
      <c r="F589" s="532"/>
      <c r="G589" s="533"/>
      <c r="H589" s="363"/>
    </row>
    <row r="590" spans="1:8" x14ac:dyDescent="0.25">
      <c r="A590" s="530" t="s">
        <v>71</v>
      </c>
      <c r="B590" s="487"/>
      <c r="C590" s="487"/>
      <c r="D590" s="487"/>
      <c r="E590" s="531"/>
      <c r="F590" s="532"/>
      <c r="G590" s="533"/>
      <c r="H590" s="363"/>
    </row>
    <row r="591" spans="1:8" x14ac:dyDescent="0.25">
      <c r="A591" s="530" t="s">
        <v>71</v>
      </c>
      <c r="B591" s="487"/>
      <c r="C591" s="487"/>
      <c r="D591" s="487"/>
      <c r="E591" s="531"/>
      <c r="F591" s="532"/>
      <c r="G591" s="537"/>
      <c r="H591" s="363"/>
    </row>
    <row r="592" spans="1:8" x14ac:dyDescent="0.25">
      <c r="A592" s="530" t="s">
        <v>71</v>
      </c>
      <c r="B592" s="487"/>
      <c r="C592" s="487"/>
      <c r="D592" s="487"/>
      <c r="E592" s="531"/>
      <c r="F592" s="532"/>
      <c r="G592" s="533"/>
      <c r="H592" s="363"/>
    </row>
    <row r="593" spans="1:8" x14ac:dyDescent="0.25">
      <c r="A593" s="530" t="s">
        <v>71</v>
      </c>
      <c r="B593" s="487"/>
      <c r="C593" s="487"/>
      <c r="D593" s="487"/>
      <c r="E593" s="531"/>
      <c r="F593" s="532"/>
      <c r="G593" s="533"/>
      <c r="H593" s="363"/>
    </row>
    <row r="594" spans="1:8" x14ac:dyDescent="0.25">
      <c r="A594" s="530" t="s">
        <v>71</v>
      </c>
      <c r="B594" s="487"/>
      <c r="C594" s="487"/>
      <c r="D594" s="487"/>
      <c r="E594" s="531"/>
      <c r="F594" s="532"/>
      <c r="G594" s="533"/>
      <c r="H594" s="363"/>
    </row>
    <row r="595" spans="1:8" x14ac:dyDescent="0.25">
      <c r="A595" s="530" t="s">
        <v>71</v>
      </c>
      <c r="B595" s="487"/>
      <c r="C595" s="487"/>
      <c r="D595" s="487"/>
      <c r="E595" s="531"/>
      <c r="F595" s="532"/>
      <c r="G595" s="533"/>
      <c r="H595" s="363"/>
    </row>
    <row r="596" spans="1:8" x14ac:dyDescent="0.25">
      <c r="A596" s="530" t="s">
        <v>71</v>
      </c>
      <c r="B596" s="487"/>
      <c r="C596" s="487"/>
      <c r="D596" s="487"/>
      <c r="E596" s="531"/>
      <c r="F596" s="532"/>
      <c r="G596" s="533"/>
      <c r="H596" s="363"/>
    </row>
    <row r="597" spans="1:8" x14ac:dyDescent="0.25">
      <c r="A597" s="530" t="s">
        <v>71</v>
      </c>
      <c r="B597" s="487"/>
      <c r="C597" s="487"/>
      <c r="D597" s="487"/>
      <c r="E597" s="531"/>
      <c r="F597" s="532"/>
      <c r="G597" s="533"/>
      <c r="H597" s="363"/>
    </row>
    <row r="598" spans="1:8" x14ac:dyDescent="0.25">
      <c r="A598" s="530" t="s">
        <v>71</v>
      </c>
      <c r="B598" s="487"/>
      <c r="C598" s="487"/>
      <c r="D598" s="487"/>
      <c r="E598" s="531"/>
      <c r="F598" s="532"/>
      <c r="G598" s="533"/>
      <c r="H598" s="363"/>
    </row>
    <row r="599" spans="1:8" x14ac:dyDescent="0.25">
      <c r="A599" s="530" t="s">
        <v>71</v>
      </c>
      <c r="B599" s="487"/>
      <c r="C599" s="487"/>
      <c r="D599" s="487"/>
      <c r="E599" s="531"/>
      <c r="F599" s="532"/>
      <c r="G599" s="533"/>
      <c r="H599" s="363"/>
    </row>
    <row r="600" spans="1:8" x14ac:dyDescent="0.25">
      <c r="A600" s="530" t="s">
        <v>71</v>
      </c>
      <c r="B600" s="487"/>
      <c r="C600" s="487"/>
      <c r="D600" s="487"/>
      <c r="E600" s="531"/>
      <c r="F600" s="532"/>
      <c r="G600" s="533"/>
      <c r="H600" s="363"/>
    </row>
    <row r="601" spans="1:8" x14ac:dyDescent="0.25">
      <c r="A601" s="530" t="s">
        <v>71</v>
      </c>
      <c r="B601" s="487"/>
      <c r="C601" s="487"/>
      <c r="D601" s="487"/>
      <c r="E601" s="531"/>
      <c r="F601" s="532"/>
      <c r="G601" s="533"/>
      <c r="H601" s="363"/>
    </row>
    <row r="602" spans="1:8" x14ac:dyDescent="0.25">
      <c r="A602" s="530" t="s">
        <v>71</v>
      </c>
      <c r="B602" s="487"/>
      <c r="C602" s="487"/>
      <c r="D602" s="487"/>
      <c r="E602" s="531"/>
      <c r="F602" s="532"/>
      <c r="G602" s="533"/>
      <c r="H602" s="363"/>
    </row>
    <row r="603" spans="1:8" x14ac:dyDescent="0.25">
      <c r="A603" s="530" t="s">
        <v>71</v>
      </c>
      <c r="B603" s="487"/>
      <c r="C603" s="487"/>
      <c r="D603" s="487"/>
      <c r="E603" s="531"/>
      <c r="F603" s="532"/>
      <c r="G603" s="533"/>
      <c r="H603" s="363"/>
    </row>
    <row r="604" spans="1:8" x14ac:dyDescent="0.25">
      <c r="A604" s="530" t="s">
        <v>71</v>
      </c>
      <c r="B604" s="487"/>
      <c r="C604" s="487"/>
      <c r="D604" s="487"/>
      <c r="E604" s="531"/>
      <c r="F604" s="532"/>
      <c r="G604" s="533"/>
      <c r="H604" s="363"/>
    </row>
    <row r="605" spans="1:8" x14ac:dyDescent="0.25">
      <c r="A605" s="530" t="s">
        <v>71</v>
      </c>
      <c r="B605" s="487"/>
      <c r="C605" s="487"/>
      <c r="D605" s="487"/>
      <c r="E605" s="531"/>
      <c r="F605" s="532"/>
      <c r="G605" s="533"/>
      <c r="H605" s="363"/>
    </row>
    <row r="606" spans="1:8" x14ac:dyDescent="0.25">
      <c r="A606" s="530" t="s">
        <v>71</v>
      </c>
      <c r="B606" s="487"/>
      <c r="C606" s="487"/>
      <c r="D606" s="487"/>
      <c r="E606" s="531"/>
      <c r="F606" s="532"/>
      <c r="G606" s="533"/>
      <c r="H606" s="363"/>
    </row>
    <row r="607" spans="1:8" x14ac:dyDescent="0.25">
      <c r="A607" s="530" t="s">
        <v>71</v>
      </c>
      <c r="B607" s="487"/>
      <c r="C607" s="487"/>
      <c r="D607" s="487"/>
      <c r="E607" s="531"/>
      <c r="F607" s="532"/>
      <c r="G607" s="533"/>
      <c r="H607" s="363"/>
    </row>
    <row r="608" spans="1:8" x14ac:dyDescent="0.25">
      <c r="A608" s="530" t="s">
        <v>71</v>
      </c>
      <c r="B608" s="487"/>
      <c r="C608" s="487"/>
      <c r="D608" s="487"/>
      <c r="E608" s="531"/>
      <c r="F608" s="532"/>
      <c r="G608" s="533"/>
      <c r="H608" s="363"/>
    </row>
    <row r="609" spans="1:8" x14ac:dyDescent="0.25">
      <c r="A609" s="530" t="s">
        <v>71</v>
      </c>
      <c r="B609" s="487"/>
      <c r="C609" s="487"/>
      <c r="D609" s="487"/>
      <c r="E609" s="531"/>
      <c r="F609" s="532"/>
      <c r="G609" s="533"/>
      <c r="H609" s="363"/>
    </row>
    <row r="610" spans="1:8" x14ac:dyDescent="0.25">
      <c r="A610" s="530" t="s">
        <v>71</v>
      </c>
      <c r="B610" s="487"/>
      <c r="C610" s="487"/>
      <c r="D610" s="487"/>
      <c r="E610" s="531"/>
      <c r="F610" s="532"/>
      <c r="G610" s="533"/>
      <c r="H610" s="363"/>
    </row>
    <row r="611" spans="1:8" x14ac:dyDescent="0.25">
      <c r="A611" s="530" t="s">
        <v>71</v>
      </c>
      <c r="B611" s="487"/>
      <c r="C611" s="487"/>
      <c r="D611" s="487"/>
      <c r="E611" s="531"/>
      <c r="F611" s="532"/>
      <c r="G611" s="533"/>
      <c r="H611" s="363"/>
    </row>
    <row r="612" spans="1:8" x14ac:dyDescent="0.25">
      <c r="A612" s="530" t="s">
        <v>71</v>
      </c>
      <c r="B612" s="487"/>
      <c r="C612" s="487"/>
      <c r="D612" s="487"/>
      <c r="E612" s="531"/>
      <c r="F612" s="532"/>
      <c r="G612" s="533"/>
      <c r="H612" s="363"/>
    </row>
    <row r="613" spans="1:8" x14ac:dyDescent="0.25">
      <c r="A613" s="530" t="s">
        <v>71</v>
      </c>
      <c r="B613" s="487"/>
      <c r="C613" s="487"/>
      <c r="D613" s="487"/>
      <c r="E613" s="531"/>
      <c r="F613" s="532"/>
      <c r="G613" s="533"/>
      <c r="H613" s="363"/>
    </row>
    <row r="614" spans="1:8" x14ac:dyDescent="0.25">
      <c r="A614" s="530" t="s">
        <v>71</v>
      </c>
      <c r="B614" s="487"/>
      <c r="C614" s="487"/>
      <c r="D614" s="487"/>
      <c r="E614" s="531"/>
      <c r="F614" s="532"/>
      <c r="G614" s="533"/>
      <c r="H614" s="363"/>
    </row>
    <row r="615" spans="1:8" x14ac:dyDescent="0.25">
      <c r="A615" s="530" t="s">
        <v>71</v>
      </c>
      <c r="B615" s="487"/>
      <c r="C615" s="487"/>
      <c r="D615" s="487"/>
      <c r="E615" s="531"/>
      <c r="F615" s="532"/>
      <c r="G615" s="533"/>
      <c r="H615" s="363"/>
    </row>
    <row r="616" spans="1:8" x14ac:dyDescent="0.25">
      <c r="A616" s="530" t="s">
        <v>71</v>
      </c>
      <c r="B616" s="487"/>
      <c r="C616" s="487"/>
      <c r="D616" s="487"/>
      <c r="E616" s="531"/>
      <c r="F616" s="532"/>
      <c r="G616" s="533"/>
      <c r="H616" s="363"/>
    </row>
    <row r="617" spans="1:8" x14ac:dyDescent="0.25">
      <c r="A617" s="530" t="s">
        <v>71</v>
      </c>
      <c r="B617" s="487"/>
      <c r="C617" s="487"/>
      <c r="D617" s="487"/>
      <c r="E617" s="531"/>
      <c r="F617" s="532"/>
      <c r="G617" s="533"/>
      <c r="H617" s="363"/>
    </row>
    <row r="618" spans="1:8" x14ac:dyDescent="0.25">
      <c r="A618" s="530" t="s">
        <v>71</v>
      </c>
      <c r="B618" s="487"/>
      <c r="C618" s="487"/>
      <c r="D618" s="487"/>
      <c r="E618" s="531"/>
      <c r="F618" s="532"/>
      <c r="G618" s="533"/>
      <c r="H618" s="363"/>
    </row>
    <row r="619" spans="1:8" ht="15.75" thickBot="1" x14ac:dyDescent="0.3">
      <c r="A619" s="534" t="s">
        <v>71</v>
      </c>
      <c r="B619" s="491"/>
      <c r="C619" s="491"/>
      <c r="D619" s="491"/>
      <c r="E619" s="535"/>
      <c r="F619" s="536"/>
      <c r="G619" s="538"/>
      <c r="H619" s="363"/>
    </row>
    <row r="620" spans="1:8" ht="15.75" thickBot="1" x14ac:dyDescent="0.3">
      <c r="A620" s="361"/>
      <c r="B620" s="362"/>
      <c r="C620" s="362"/>
      <c r="D620" s="362"/>
      <c r="E620" s="384"/>
      <c r="F620" s="364"/>
      <c r="G620" s="364"/>
      <c r="H620" s="363"/>
    </row>
    <row r="621" spans="1:8" x14ac:dyDescent="0.25">
      <c r="A621" s="250" t="str">
        <f>N_2!B274</f>
        <v>Kraftwerk 15</v>
      </c>
      <c r="B621" s="374" t="s">
        <v>69</v>
      </c>
      <c r="C621" s="374" t="s">
        <v>70</v>
      </c>
      <c r="D621" s="100" t="s">
        <v>78</v>
      </c>
      <c r="E621" s="383" t="s">
        <v>80</v>
      </c>
      <c r="F621" s="100" t="s">
        <v>73</v>
      </c>
      <c r="G621" s="365" t="s">
        <v>2</v>
      </c>
      <c r="H621" s="363"/>
    </row>
    <row r="622" spans="1:8" x14ac:dyDescent="0.25">
      <c r="A622" s="366" t="str">
        <f>N_2!B282</f>
        <v>Erzeugungsauslagen</v>
      </c>
      <c r="B622" s="80">
        <f>SUM(B623:B663)</f>
        <v>0</v>
      </c>
      <c r="C622" s="80">
        <f>SUM(C623:C663)</f>
        <v>0</v>
      </c>
      <c r="D622" s="358">
        <f>SUM(D624:D663)</f>
        <v>0</v>
      </c>
      <c r="E622" s="385">
        <f>SUM(E624:E663)</f>
        <v>0</v>
      </c>
      <c r="F622" s="359"/>
      <c r="G622" s="367"/>
      <c r="H622" s="363"/>
    </row>
    <row r="623" spans="1:8" x14ac:dyDescent="0.25">
      <c r="A623" s="166"/>
      <c r="B623" s="358"/>
      <c r="C623" s="358"/>
      <c r="D623" s="360"/>
      <c r="E623" s="386"/>
      <c r="F623" s="357"/>
      <c r="G623" s="368"/>
      <c r="H623" s="363"/>
    </row>
    <row r="624" spans="1:8" x14ac:dyDescent="0.25">
      <c r="A624" s="530" t="s">
        <v>71</v>
      </c>
      <c r="B624" s="487">
        <v>0</v>
      </c>
      <c r="C624" s="487">
        <v>0</v>
      </c>
      <c r="D624" s="487"/>
      <c r="E624" s="531"/>
      <c r="F624" s="532"/>
      <c r="G624" s="533"/>
      <c r="H624" s="363"/>
    </row>
    <row r="625" spans="1:8" x14ac:dyDescent="0.25">
      <c r="A625" s="530" t="s">
        <v>71</v>
      </c>
      <c r="B625" s="487"/>
      <c r="C625" s="487"/>
      <c r="D625" s="487"/>
      <c r="E625" s="531"/>
      <c r="F625" s="532"/>
      <c r="G625" s="533"/>
      <c r="H625" s="363"/>
    </row>
    <row r="626" spans="1:8" x14ac:dyDescent="0.25">
      <c r="A626" s="530" t="s">
        <v>71</v>
      </c>
      <c r="B626" s="487"/>
      <c r="C626" s="487"/>
      <c r="D626" s="487"/>
      <c r="E626" s="531"/>
      <c r="F626" s="532"/>
      <c r="G626" s="533"/>
      <c r="H626" s="363"/>
    </row>
    <row r="627" spans="1:8" x14ac:dyDescent="0.25">
      <c r="A627" s="530" t="s">
        <v>71</v>
      </c>
      <c r="B627" s="487"/>
      <c r="C627" s="487"/>
      <c r="D627" s="487"/>
      <c r="E627" s="531"/>
      <c r="F627" s="532"/>
      <c r="G627" s="533"/>
      <c r="H627" s="363"/>
    </row>
    <row r="628" spans="1:8" x14ac:dyDescent="0.25">
      <c r="A628" s="530" t="s">
        <v>71</v>
      </c>
      <c r="B628" s="487"/>
      <c r="C628" s="487"/>
      <c r="D628" s="487"/>
      <c r="E628" s="531"/>
      <c r="F628" s="532"/>
      <c r="G628" s="533"/>
      <c r="H628" s="363"/>
    </row>
    <row r="629" spans="1:8" x14ac:dyDescent="0.25">
      <c r="A629" s="530" t="s">
        <v>71</v>
      </c>
      <c r="B629" s="487"/>
      <c r="C629" s="487"/>
      <c r="D629" s="487"/>
      <c r="E629" s="531"/>
      <c r="F629" s="532"/>
      <c r="G629" s="533"/>
      <c r="H629" s="363"/>
    </row>
    <row r="630" spans="1:8" x14ac:dyDescent="0.25">
      <c r="A630" s="530" t="s">
        <v>71</v>
      </c>
      <c r="B630" s="487"/>
      <c r="C630" s="487"/>
      <c r="D630" s="487"/>
      <c r="E630" s="531"/>
      <c r="F630" s="532"/>
      <c r="G630" s="533"/>
      <c r="H630" s="363"/>
    </row>
    <row r="631" spans="1:8" x14ac:dyDescent="0.25">
      <c r="A631" s="530" t="s">
        <v>71</v>
      </c>
      <c r="B631" s="487"/>
      <c r="C631" s="487"/>
      <c r="D631" s="487"/>
      <c r="E631" s="531"/>
      <c r="F631" s="532"/>
      <c r="G631" s="533"/>
      <c r="H631" s="363"/>
    </row>
    <row r="632" spans="1:8" x14ac:dyDescent="0.25">
      <c r="A632" s="530" t="s">
        <v>71</v>
      </c>
      <c r="B632" s="487"/>
      <c r="C632" s="487"/>
      <c r="D632" s="487"/>
      <c r="E632" s="531"/>
      <c r="F632" s="532"/>
      <c r="G632" s="533"/>
      <c r="H632" s="363"/>
    </row>
    <row r="633" spans="1:8" x14ac:dyDescent="0.25">
      <c r="A633" s="530" t="s">
        <v>71</v>
      </c>
      <c r="B633" s="487"/>
      <c r="C633" s="487"/>
      <c r="D633" s="487"/>
      <c r="E633" s="531"/>
      <c r="F633" s="532"/>
      <c r="G633" s="533"/>
      <c r="H633" s="363"/>
    </row>
    <row r="634" spans="1:8" x14ac:dyDescent="0.25">
      <c r="A634" s="530" t="s">
        <v>71</v>
      </c>
      <c r="B634" s="487"/>
      <c r="C634" s="487"/>
      <c r="D634" s="487"/>
      <c r="E634" s="531"/>
      <c r="F634" s="532"/>
      <c r="G634" s="533"/>
      <c r="H634" s="363"/>
    </row>
    <row r="635" spans="1:8" x14ac:dyDescent="0.25">
      <c r="A635" s="530" t="s">
        <v>71</v>
      </c>
      <c r="B635" s="487"/>
      <c r="C635" s="487"/>
      <c r="D635" s="487"/>
      <c r="E635" s="531"/>
      <c r="F635" s="532"/>
      <c r="G635" s="537"/>
      <c r="H635" s="363"/>
    </row>
    <row r="636" spans="1:8" x14ac:dyDescent="0.25">
      <c r="A636" s="530" t="s">
        <v>71</v>
      </c>
      <c r="B636" s="487"/>
      <c r="C636" s="487"/>
      <c r="D636" s="487"/>
      <c r="E636" s="531"/>
      <c r="F636" s="532"/>
      <c r="G636" s="533"/>
      <c r="H636" s="363"/>
    </row>
    <row r="637" spans="1:8" x14ac:dyDescent="0.25">
      <c r="A637" s="530" t="s">
        <v>71</v>
      </c>
      <c r="B637" s="487"/>
      <c r="C637" s="487"/>
      <c r="D637" s="487"/>
      <c r="E637" s="531"/>
      <c r="F637" s="532"/>
      <c r="G637" s="533"/>
      <c r="H637" s="363"/>
    </row>
    <row r="638" spans="1:8" x14ac:dyDescent="0.25">
      <c r="A638" s="530" t="s">
        <v>71</v>
      </c>
      <c r="B638" s="487"/>
      <c r="C638" s="487"/>
      <c r="D638" s="487"/>
      <c r="E638" s="531"/>
      <c r="F638" s="532"/>
      <c r="G638" s="533"/>
      <c r="H638" s="363"/>
    </row>
    <row r="639" spans="1:8" x14ac:dyDescent="0.25">
      <c r="A639" s="530" t="s">
        <v>71</v>
      </c>
      <c r="B639" s="487"/>
      <c r="C639" s="487"/>
      <c r="D639" s="487"/>
      <c r="E639" s="531"/>
      <c r="F639" s="532"/>
      <c r="G639" s="533"/>
      <c r="H639" s="363"/>
    </row>
    <row r="640" spans="1:8" x14ac:dyDescent="0.25">
      <c r="A640" s="530" t="s">
        <v>71</v>
      </c>
      <c r="B640" s="487"/>
      <c r="C640" s="487"/>
      <c r="D640" s="487"/>
      <c r="E640" s="531"/>
      <c r="F640" s="532"/>
      <c r="G640" s="533"/>
      <c r="H640" s="363"/>
    </row>
    <row r="641" spans="1:8" x14ac:dyDescent="0.25">
      <c r="A641" s="530" t="s">
        <v>71</v>
      </c>
      <c r="B641" s="487"/>
      <c r="C641" s="487"/>
      <c r="D641" s="487"/>
      <c r="E641" s="531"/>
      <c r="F641" s="532"/>
      <c r="G641" s="533"/>
      <c r="H641" s="363"/>
    </row>
    <row r="642" spans="1:8" x14ac:dyDescent="0.25">
      <c r="A642" s="530" t="s">
        <v>71</v>
      </c>
      <c r="B642" s="487"/>
      <c r="C642" s="487"/>
      <c r="D642" s="487"/>
      <c r="E642" s="531"/>
      <c r="F642" s="532"/>
      <c r="G642" s="533"/>
      <c r="H642" s="363"/>
    </row>
    <row r="643" spans="1:8" x14ac:dyDescent="0.25">
      <c r="A643" s="530" t="s">
        <v>71</v>
      </c>
      <c r="B643" s="487"/>
      <c r="C643" s="487"/>
      <c r="D643" s="487"/>
      <c r="E643" s="531"/>
      <c r="F643" s="532"/>
      <c r="G643" s="533"/>
      <c r="H643" s="363"/>
    </row>
    <row r="644" spans="1:8" x14ac:dyDescent="0.25">
      <c r="A644" s="530" t="s">
        <v>71</v>
      </c>
      <c r="B644" s="487"/>
      <c r="C644" s="487"/>
      <c r="D644" s="487"/>
      <c r="E644" s="531"/>
      <c r="F644" s="532"/>
      <c r="G644" s="533"/>
      <c r="H644" s="363"/>
    </row>
    <row r="645" spans="1:8" x14ac:dyDescent="0.25">
      <c r="A645" s="530" t="s">
        <v>71</v>
      </c>
      <c r="B645" s="487"/>
      <c r="C645" s="487"/>
      <c r="D645" s="487"/>
      <c r="E645" s="531"/>
      <c r="F645" s="532"/>
      <c r="G645" s="533"/>
      <c r="H645" s="363"/>
    </row>
    <row r="646" spans="1:8" x14ac:dyDescent="0.25">
      <c r="A646" s="530" t="s">
        <v>71</v>
      </c>
      <c r="B646" s="487"/>
      <c r="C646" s="487"/>
      <c r="D646" s="487"/>
      <c r="E646" s="531"/>
      <c r="F646" s="532"/>
      <c r="G646" s="533"/>
      <c r="H646" s="363"/>
    </row>
    <row r="647" spans="1:8" x14ac:dyDescent="0.25">
      <c r="A647" s="530" t="s">
        <v>71</v>
      </c>
      <c r="B647" s="487"/>
      <c r="C647" s="487"/>
      <c r="D647" s="487"/>
      <c r="E647" s="531"/>
      <c r="F647" s="532"/>
      <c r="G647" s="533"/>
      <c r="H647" s="363"/>
    </row>
    <row r="648" spans="1:8" x14ac:dyDescent="0.25">
      <c r="A648" s="530" t="s">
        <v>71</v>
      </c>
      <c r="B648" s="487"/>
      <c r="C648" s="487"/>
      <c r="D648" s="487"/>
      <c r="E648" s="531"/>
      <c r="F648" s="532"/>
      <c r="G648" s="533"/>
      <c r="H648" s="363"/>
    </row>
    <row r="649" spans="1:8" x14ac:dyDescent="0.25">
      <c r="A649" s="530" t="s">
        <v>71</v>
      </c>
      <c r="B649" s="487"/>
      <c r="C649" s="487"/>
      <c r="D649" s="487"/>
      <c r="E649" s="531"/>
      <c r="F649" s="532"/>
      <c r="G649" s="533"/>
      <c r="H649" s="363"/>
    </row>
    <row r="650" spans="1:8" x14ac:dyDescent="0.25">
      <c r="A650" s="530" t="s">
        <v>71</v>
      </c>
      <c r="B650" s="487"/>
      <c r="C650" s="487"/>
      <c r="D650" s="487"/>
      <c r="E650" s="531"/>
      <c r="F650" s="532"/>
      <c r="G650" s="533"/>
      <c r="H650" s="363"/>
    </row>
    <row r="651" spans="1:8" x14ac:dyDescent="0.25">
      <c r="A651" s="530" t="s">
        <v>71</v>
      </c>
      <c r="B651" s="487"/>
      <c r="C651" s="487"/>
      <c r="D651" s="487"/>
      <c r="E651" s="531"/>
      <c r="F651" s="532"/>
      <c r="G651" s="533"/>
      <c r="H651" s="363"/>
    </row>
    <row r="652" spans="1:8" x14ac:dyDescent="0.25">
      <c r="A652" s="530" t="s">
        <v>71</v>
      </c>
      <c r="B652" s="487"/>
      <c r="C652" s="487"/>
      <c r="D652" s="487"/>
      <c r="E652" s="531"/>
      <c r="F652" s="532"/>
      <c r="G652" s="533"/>
      <c r="H652" s="363"/>
    </row>
    <row r="653" spans="1:8" x14ac:dyDescent="0.25">
      <c r="A653" s="530" t="s">
        <v>71</v>
      </c>
      <c r="B653" s="487"/>
      <c r="C653" s="487"/>
      <c r="D653" s="487"/>
      <c r="E653" s="531"/>
      <c r="F653" s="532"/>
      <c r="G653" s="533"/>
      <c r="H653" s="363"/>
    </row>
    <row r="654" spans="1:8" x14ac:dyDescent="0.25">
      <c r="A654" s="530" t="s">
        <v>71</v>
      </c>
      <c r="B654" s="487"/>
      <c r="C654" s="487"/>
      <c r="D654" s="487"/>
      <c r="E654" s="531"/>
      <c r="F654" s="532"/>
      <c r="G654" s="533"/>
      <c r="H654" s="363"/>
    </row>
    <row r="655" spans="1:8" x14ac:dyDescent="0.25">
      <c r="A655" s="530" t="s">
        <v>71</v>
      </c>
      <c r="B655" s="487"/>
      <c r="C655" s="487"/>
      <c r="D655" s="487"/>
      <c r="E655" s="531"/>
      <c r="F655" s="532"/>
      <c r="G655" s="533"/>
      <c r="H655" s="363"/>
    </row>
    <row r="656" spans="1:8" x14ac:dyDescent="0.25">
      <c r="A656" s="530" t="s">
        <v>71</v>
      </c>
      <c r="B656" s="487"/>
      <c r="C656" s="487"/>
      <c r="D656" s="487"/>
      <c r="E656" s="531"/>
      <c r="F656" s="532"/>
      <c r="G656" s="533"/>
      <c r="H656" s="363"/>
    </row>
    <row r="657" spans="1:8" x14ac:dyDescent="0.25">
      <c r="A657" s="530" t="s">
        <v>71</v>
      </c>
      <c r="B657" s="487"/>
      <c r="C657" s="487"/>
      <c r="D657" s="487"/>
      <c r="E657" s="531"/>
      <c r="F657" s="532"/>
      <c r="G657" s="533"/>
      <c r="H657" s="363"/>
    </row>
    <row r="658" spans="1:8" x14ac:dyDescent="0.25">
      <c r="A658" s="530" t="s">
        <v>71</v>
      </c>
      <c r="B658" s="487"/>
      <c r="C658" s="487"/>
      <c r="D658" s="487"/>
      <c r="E658" s="531"/>
      <c r="F658" s="532"/>
      <c r="G658" s="533"/>
      <c r="H658" s="363"/>
    </row>
    <row r="659" spans="1:8" x14ac:dyDescent="0.25">
      <c r="A659" s="530" t="s">
        <v>71</v>
      </c>
      <c r="B659" s="487"/>
      <c r="C659" s="487"/>
      <c r="D659" s="487"/>
      <c r="E659" s="531"/>
      <c r="F659" s="532"/>
      <c r="G659" s="533"/>
      <c r="H659" s="363"/>
    </row>
    <row r="660" spans="1:8" x14ac:dyDescent="0.25">
      <c r="A660" s="530" t="s">
        <v>71</v>
      </c>
      <c r="B660" s="487"/>
      <c r="C660" s="487"/>
      <c r="D660" s="487"/>
      <c r="E660" s="531"/>
      <c r="F660" s="532"/>
      <c r="G660" s="533"/>
      <c r="H660" s="363"/>
    </row>
    <row r="661" spans="1:8" x14ac:dyDescent="0.25">
      <c r="A661" s="530" t="s">
        <v>71</v>
      </c>
      <c r="B661" s="487"/>
      <c r="C661" s="487"/>
      <c r="D661" s="487"/>
      <c r="E661" s="531"/>
      <c r="F661" s="532"/>
      <c r="G661" s="533"/>
      <c r="H661" s="363"/>
    </row>
    <row r="662" spans="1:8" x14ac:dyDescent="0.25">
      <c r="A662" s="530" t="s">
        <v>71</v>
      </c>
      <c r="B662" s="487"/>
      <c r="C662" s="487"/>
      <c r="D662" s="487"/>
      <c r="E662" s="531"/>
      <c r="F662" s="532"/>
      <c r="G662" s="533"/>
      <c r="H662" s="363"/>
    </row>
    <row r="663" spans="1:8" ht="15.75" thickBot="1" x14ac:dyDescent="0.3">
      <c r="A663" s="534" t="s">
        <v>71</v>
      </c>
      <c r="B663" s="491"/>
      <c r="C663" s="491"/>
      <c r="D663" s="491"/>
      <c r="E663" s="535"/>
      <c r="F663" s="536"/>
      <c r="G663" s="538"/>
      <c r="H663" s="363"/>
    </row>
    <row r="664" spans="1:8" s="53" customFormat="1" ht="15.75" thickBot="1" x14ac:dyDescent="0.3">
      <c r="A664" s="369"/>
      <c r="B664" s="370"/>
      <c r="C664" s="370"/>
      <c r="D664" s="370"/>
      <c r="E664" s="387"/>
      <c r="F664" s="372"/>
      <c r="G664" s="372"/>
      <c r="H664" s="371"/>
    </row>
    <row r="665" spans="1:8" ht="15.75" thickBot="1" x14ac:dyDescent="0.3">
      <c r="E665" s="382"/>
    </row>
    <row r="666" spans="1:8" ht="19.5" thickBot="1" x14ac:dyDescent="0.35">
      <c r="A666" s="136" t="s">
        <v>4</v>
      </c>
      <c r="B666" s="375"/>
      <c r="C666" s="375"/>
      <c r="D666" s="70"/>
      <c r="E666" s="388"/>
      <c r="F666" s="135"/>
      <c r="G666" s="71"/>
      <c r="H666"/>
    </row>
    <row r="667" spans="1:8" ht="15.75" thickBot="1" x14ac:dyDescent="0.3">
      <c r="A667" s="291"/>
      <c r="B667" s="376"/>
      <c r="C667" s="376"/>
      <c r="D667" s="27"/>
      <c r="E667" s="389"/>
      <c r="F667" s="5"/>
      <c r="G667" s="5"/>
    </row>
    <row r="668" spans="1:8" x14ac:dyDescent="0.25">
      <c r="A668" s="67" t="str">
        <f>N_2!B298</f>
        <v xml:space="preserve">Kraftwerk 1 </v>
      </c>
      <c r="B668" s="377" t="s">
        <v>69</v>
      </c>
      <c r="C668" s="377" t="s">
        <v>70</v>
      </c>
      <c r="D668" s="97" t="s">
        <v>78</v>
      </c>
      <c r="E668" s="390" t="s">
        <v>79</v>
      </c>
      <c r="F668" s="137" t="s">
        <v>2</v>
      </c>
      <c r="G668" s="137"/>
      <c r="H668"/>
    </row>
    <row r="669" spans="1:8" x14ac:dyDescent="0.25">
      <c r="A669" s="66" t="str">
        <f>N_2!B301</f>
        <v>Erzeugungsauslagen</v>
      </c>
      <c r="B669" s="68">
        <f>SUM(B670:B710)</f>
        <v>0</v>
      </c>
      <c r="C669" s="68">
        <f>SUM(C670:C710)</f>
        <v>0</v>
      </c>
      <c r="D669" s="105">
        <f>SUM(D671:D710)</f>
        <v>0</v>
      </c>
      <c r="E669" s="391">
        <f>SUM(E671:E710)</f>
        <v>0</v>
      </c>
      <c r="F669" s="134"/>
      <c r="G669" s="133"/>
      <c r="H669"/>
    </row>
    <row r="670" spans="1:8" x14ac:dyDescent="0.25">
      <c r="A670" s="69"/>
      <c r="B670" s="105"/>
      <c r="C670" s="105"/>
      <c r="D670" s="107"/>
      <c r="E670" s="392"/>
      <c r="F670" s="133"/>
      <c r="G670" s="133"/>
      <c r="H670"/>
    </row>
    <row r="671" spans="1:8" x14ac:dyDescent="0.25">
      <c r="A671" s="171" t="s">
        <v>71</v>
      </c>
      <c r="B671" s="92">
        <v>0</v>
      </c>
      <c r="C671" s="92">
        <v>0</v>
      </c>
      <c r="D671" s="92"/>
      <c r="E671" s="380"/>
      <c r="F671" s="172"/>
      <c r="G671" s="172"/>
      <c r="H671"/>
    </row>
    <row r="672" spans="1:8" x14ac:dyDescent="0.25">
      <c r="A672" s="171" t="s">
        <v>71</v>
      </c>
      <c r="B672" s="92"/>
      <c r="C672" s="92"/>
      <c r="D672" s="92"/>
      <c r="E672" s="380"/>
      <c r="F672" s="172"/>
      <c r="G672" s="172"/>
      <c r="H672"/>
    </row>
    <row r="673" spans="1:8" x14ac:dyDescent="0.25">
      <c r="A673" s="171" t="s">
        <v>71</v>
      </c>
      <c r="B673" s="92"/>
      <c r="C673" s="92"/>
      <c r="D673" s="92"/>
      <c r="E673" s="380"/>
      <c r="F673" s="172"/>
      <c r="G673" s="172"/>
      <c r="H673"/>
    </row>
    <row r="674" spans="1:8" x14ac:dyDescent="0.25">
      <c r="A674" s="171" t="s">
        <v>71</v>
      </c>
      <c r="B674" s="92"/>
      <c r="C674" s="92"/>
      <c r="D674" s="92"/>
      <c r="E674" s="380"/>
      <c r="F674" s="172"/>
      <c r="G674" s="172"/>
      <c r="H674"/>
    </row>
    <row r="675" spans="1:8" x14ac:dyDescent="0.25">
      <c r="A675" s="171" t="s">
        <v>71</v>
      </c>
      <c r="B675" s="92"/>
      <c r="C675" s="92"/>
      <c r="D675" s="92"/>
      <c r="E675" s="380"/>
      <c r="F675" s="172"/>
      <c r="G675" s="172"/>
      <c r="H675"/>
    </row>
    <row r="676" spans="1:8" x14ac:dyDescent="0.25">
      <c r="A676" s="171" t="s">
        <v>71</v>
      </c>
      <c r="B676" s="92"/>
      <c r="C676" s="92"/>
      <c r="D676" s="92"/>
      <c r="E676" s="380"/>
      <c r="F676" s="172"/>
      <c r="G676" s="172"/>
      <c r="H676"/>
    </row>
    <row r="677" spans="1:8" x14ac:dyDescent="0.25">
      <c r="A677" s="171" t="s">
        <v>71</v>
      </c>
      <c r="B677" s="92"/>
      <c r="C677" s="92"/>
      <c r="D677" s="92"/>
      <c r="E677" s="380"/>
      <c r="F677" s="172"/>
      <c r="G677" s="172"/>
      <c r="H677"/>
    </row>
    <row r="678" spans="1:8" x14ac:dyDescent="0.25">
      <c r="A678" s="171" t="s">
        <v>71</v>
      </c>
      <c r="B678" s="92"/>
      <c r="C678" s="92"/>
      <c r="D678" s="92"/>
      <c r="E678" s="380"/>
      <c r="F678" s="172"/>
      <c r="G678" s="172"/>
      <c r="H678"/>
    </row>
    <row r="679" spans="1:8" x14ac:dyDescent="0.25">
      <c r="A679" s="171" t="s">
        <v>71</v>
      </c>
      <c r="B679" s="92"/>
      <c r="C679" s="92"/>
      <c r="D679" s="92"/>
      <c r="E679" s="380"/>
      <c r="F679" s="172"/>
      <c r="G679" s="172"/>
      <c r="H679"/>
    </row>
    <row r="680" spans="1:8" x14ac:dyDescent="0.25">
      <c r="A680" s="171" t="s">
        <v>71</v>
      </c>
      <c r="B680" s="92"/>
      <c r="C680" s="92"/>
      <c r="D680" s="92"/>
      <c r="E680" s="380"/>
      <c r="F680" s="172"/>
      <c r="G680" s="172"/>
      <c r="H680"/>
    </row>
    <row r="681" spans="1:8" x14ac:dyDescent="0.25">
      <c r="A681" s="171" t="s">
        <v>71</v>
      </c>
      <c r="B681" s="92"/>
      <c r="C681" s="92"/>
      <c r="D681" s="92"/>
      <c r="E681" s="380"/>
      <c r="F681" s="172"/>
      <c r="G681" s="172"/>
      <c r="H681"/>
    </row>
    <row r="682" spans="1:8" x14ac:dyDescent="0.25">
      <c r="A682" s="171" t="s">
        <v>71</v>
      </c>
      <c r="B682" s="92"/>
      <c r="C682" s="92"/>
      <c r="D682" s="92"/>
      <c r="E682" s="380"/>
      <c r="F682" s="172"/>
      <c r="G682" s="172"/>
      <c r="H682"/>
    </row>
    <row r="683" spans="1:8" x14ac:dyDescent="0.25">
      <c r="A683" s="171" t="s">
        <v>71</v>
      </c>
      <c r="B683" s="92"/>
      <c r="C683" s="92"/>
      <c r="D683" s="92"/>
      <c r="E683" s="380"/>
      <c r="F683" s="172"/>
      <c r="G683" s="172"/>
      <c r="H683"/>
    </row>
    <row r="684" spans="1:8" x14ac:dyDescent="0.25">
      <c r="A684" s="171" t="s">
        <v>71</v>
      </c>
      <c r="B684" s="92"/>
      <c r="C684" s="92"/>
      <c r="D684" s="92"/>
      <c r="E684" s="380"/>
      <c r="F684" s="172"/>
      <c r="G684" s="172"/>
      <c r="H684"/>
    </row>
    <row r="685" spans="1:8" x14ac:dyDescent="0.25">
      <c r="A685" s="171" t="s">
        <v>71</v>
      </c>
      <c r="B685" s="92"/>
      <c r="C685" s="92"/>
      <c r="D685" s="92"/>
      <c r="E685" s="380"/>
      <c r="F685" s="172"/>
      <c r="G685" s="172"/>
      <c r="H685"/>
    </row>
    <row r="686" spans="1:8" x14ac:dyDescent="0.25">
      <c r="A686" s="171" t="s">
        <v>71</v>
      </c>
      <c r="B686" s="92"/>
      <c r="C686" s="92"/>
      <c r="D686" s="92"/>
      <c r="E686" s="380"/>
      <c r="F686" s="172"/>
      <c r="G686" s="172"/>
      <c r="H686"/>
    </row>
    <row r="687" spans="1:8" x14ac:dyDescent="0.25">
      <c r="A687" s="171" t="s">
        <v>71</v>
      </c>
      <c r="B687" s="92"/>
      <c r="C687" s="92"/>
      <c r="D687" s="92"/>
      <c r="E687" s="380"/>
      <c r="F687" s="172"/>
      <c r="G687" s="172"/>
      <c r="H687"/>
    </row>
    <row r="688" spans="1:8" x14ac:dyDescent="0.25">
      <c r="A688" s="171" t="s">
        <v>71</v>
      </c>
      <c r="B688" s="92"/>
      <c r="C688" s="92"/>
      <c r="D688" s="92"/>
      <c r="E688" s="380"/>
      <c r="F688" s="172"/>
      <c r="G688" s="172"/>
      <c r="H688"/>
    </row>
    <row r="689" spans="1:8" x14ac:dyDescent="0.25">
      <c r="A689" s="171" t="s">
        <v>71</v>
      </c>
      <c r="B689" s="92"/>
      <c r="C689" s="92"/>
      <c r="D689" s="92"/>
      <c r="E689" s="380"/>
      <c r="F689" s="172"/>
      <c r="G689" s="172"/>
      <c r="H689"/>
    </row>
    <row r="690" spans="1:8" x14ac:dyDescent="0.25">
      <c r="A690" s="171" t="s">
        <v>71</v>
      </c>
      <c r="B690" s="92"/>
      <c r="C690" s="92"/>
      <c r="D690" s="92"/>
      <c r="E690" s="380"/>
      <c r="F690" s="172"/>
      <c r="G690" s="172"/>
      <c r="H690"/>
    </row>
    <row r="691" spans="1:8" x14ac:dyDescent="0.25">
      <c r="A691" s="171" t="s">
        <v>71</v>
      </c>
      <c r="B691" s="92"/>
      <c r="C691" s="92"/>
      <c r="D691" s="92"/>
      <c r="E691" s="380"/>
      <c r="F691" s="172"/>
      <c r="G691" s="172"/>
      <c r="H691"/>
    </row>
    <row r="692" spans="1:8" x14ac:dyDescent="0.25">
      <c r="A692" s="171" t="s">
        <v>71</v>
      </c>
      <c r="B692" s="92"/>
      <c r="C692" s="92"/>
      <c r="D692" s="92"/>
      <c r="E692" s="380"/>
      <c r="F692" s="172"/>
      <c r="G692" s="172"/>
      <c r="H692"/>
    </row>
    <row r="693" spans="1:8" x14ac:dyDescent="0.25">
      <c r="A693" s="171" t="s">
        <v>71</v>
      </c>
      <c r="B693" s="92"/>
      <c r="C693" s="92"/>
      <c r="D693" s="92"/>
      <c r="E693" s="380"/>
      <c r="F693" s="172"/>
      <c r="G693" s="172"/>
      <c r="H693"/>
    </row>
    <row r="694" spans="1:8" x14ac:dyDescent="0.25">
      <c r="A694" s="171" t="s">
        <v>71</v>
      </c>
      <c r="B694" s="92"/>
      <c r="C694" s="92"/>
      <c r="D694" s="92"/>
      <c r="E694" s="380"/>
      <c r="F694" s="172"/>
      <c r="G694" s="172"/>
      <c r="H694"/>
    </row>
    <row r="695" spans="1:8" x14ac:dyDescent="0.25">
      <c r="A695" s="171" t="s">
        <v>71</v>
      </c>
      <c r="B695" s="92"/>
      <c r="C695" s="92"/>
      <c r="D695" s="92"/>
      <c r="E695" s="380"/>
      <c r="F695" s="172"/>
      <c r="G695" s="172"/>
      <c r="H695"/>
    </row>
    <row r="696" spans="1:8" x14ac:dyDescent="0.25">
      <c r="A696" s="171" t="s">
        <v>71</v>
      </c>
      <c r="B696" s="92"/>
      <c r="C696" s="92"/>
      <c r="D696" s="92"/>
      <c r="E696" s="380"/>
      <c r="F696" s="172"/>
      <c r="G696" s="172"/>
      <c r="H696"/>
    </row>
    <row r="697" spans="1:8" x14ac:dyDescent="0.25">
      <c r="A697" s="171" t="s">
        <v>71</v>
      </c>
      <c r="B697" s="92"/>
      <c r="C697" s="92"/>
      <c r="D697" s="92"/>
      <c r="E697" s="380"/>
      <c r="F697" s="172"/>
      <c r="G697" s="172"/>
      <c r="H697"/>
    </row>
    <row r="698" spans="1:8" x14ac:dyDescent="0.25">
      <c r="A698" s="171" t="s">
        <v>71</v>
      </c>
      <c r="B698" s="92"/>
      <c r="C698" s="92"/>
      <c r="D698" s="92"/>
      <c r="E698" s="380"/>
      <c r="F698" s="172"/>
      <c r="G698" s="172"/>
      <c r="H698"/>
    </row>
    <row r="699" spans="1:8" x14ac:dyDescent="0.25">
      <c r="A699" s="171" t="s">
        <v>71</v>
      </c>
      <c r="B699" s="92"/>
      <c r="C699" s="92"/>
      <c r="D699" s="92"/>
      <c r="E699" s="380"/>
      <c r="F699" s="172"/>
      <c r="G699" s="172"/>
      <c r="H699"/>
    </row>
    <row r="700" spans="1:8" x14ac:dyDescent="0.25">
      <c r="A700" s="171" t="s">
        <v>71</v>
      </c>
      <c r="B700" s="92"/>
      <c r="C700" s="92"/>
      <c r="D700" s="92"/>
      <c r="E700" s="380"/>
      <c r="F700" s="172"/>
      <c r="G700" s="172"/>
      <c r="H700"/>
    </row>
    <row r="701" spans="1:8" x14ac:dyDescent="0.25">
      <c r="A701" s="171" t="s">
        <v>71</v>
      </c>
      <c r="B701" s="92"/>
      <c r="C701" s="92"/>
      <c r="D701" s="92"/>
      <c r="E701" s="380"/>
      <c r="F701" s="172"/>
      <c r="G701" s="172"/>
      <c r="H701"/>
    </row>
    <row r="702" spans="1:8" x14ac:dyDescent="0.25">
      <c r="A702" s="171" t="s">
        <v>71</v>
      </c>
      <c r="B702" s="92"/>
      <c r="C702" s="92"/>
      <c r="D702" s="92"/>
      <c r="E702" s="380"/>
      <c r="F702" s="172"/>
      <c r="G702" s="172"/>
      <c r="H702"/>
    </row>
    <row r="703" spans="1:8" x14ac:dyDescent="0.25">
      <c r="A703" s="171" t="s">
        <v>71</v>
      </c>
      <c r="B703" s="92"/>
      <c r="C703" s="92"/>
      <c r="D703" s="92"/>
      <c r="E703" s="380"/>
      <c r="F703" s="172"/>
      <c r="G703" s="172"/>
      <c r="H703"/>
    </row>
    <row r="704" spans="1:8" x14ac:dyDescent="0.25">
      <c r="A704" s="171" t="s">
        <v>71</v>
      </c>
      <c r="B704" s="92"/>
      <c r="C704" s="92"/>
      <c r="D704" s="92"/>
      <c r="E704" s="380"/>
      <c r="F704" s="172"/>
      <c r="G704" s="172"/>
      <c r="H704"/>
    </row>
    <row r="705" spans="1:8" x14ac:dyDescent="0.25">
      <c r="A705" s="171" t="s">
        <v>71</v>
      </c>
      <c r="B705" s="92"/>
      <c r="C705" s="92"/>
      <c r="D705" s="92"/>
      <c r="E705" s="380"/>
      <c r="F705" s="172"/>
      <c r="G705" s="172"/>
      <c r="H705"/>
    </row>
    <row r="706" spans="1:8" x14ac:dyDescent="0.25">
      <c r="A706" s="171" t="s">
        <v>71</v>
      </c>
      <c r="B706" s="92"/>
      <c r="C706" s="92"/>
      <c r="D706" s="92"/>
      <c r="E706" s="380"/>
      <c r="F706" s="172"/>
      <c r="G706" s="172"/>
      <c r="H706"/>
    </row>
    <row r="707" spans="1:8" x14ac:dyDescent="0.25">
      <c r="A707" s="171" t="s">
        <v>71</v>
      </c>
      <c r="B707" s="92"/>
      <c r="C707" s="92"/>
      <c r="D707" s="92"/>
      <c r="E707" s="380"/>
      <c r="F707" s="172"/>
      <c r="G707" s="172"/>
      <c r="H707"/>
    </row>
    <row r="708" spans="1:8" x14ac:dyDescent="0.25">
      <c r="A708" s="171" t="s">
        <v>71</v>
      </c>
      <c r="B708" s="92"/>
      <c r="C708" s="92"/>
      <c r="D708" s="92"/>
      <c r="E708" s="380"/>
      <c r="F708" s="172"/>
      <c r="G708" s="172"/>
      <c r="H708"/>
    </row>
    <row r="709" spans="1:8" x14ac:dyDescent="0.25">
      <c r="A709" s="171" t="s">
        <v>71</v>
      </c>
      <c r="B709" s="92"/>
      <c r="C709" s="92"/>
      <c r="D709" s="92"/>
      <c r="E709" s="380"/>
      <c r="F709" s="172"/>
      <c r="G709" s="172"/>
      <c r="H709"/>
    </row>
    <row r="710" spans="1:8" ht="15.75" thickBot="1" x14ac:dyDescent="0.3">
      <c r="A710" s="173" t="s">
        <v>71</v>
      </c>
      <c r="B710" s="174"/>
      <c r="C710" s="174"/>
      <c r="D710" s="174"/>
      <c r="E710" s="381"/>
      <c r="F710" s="175"/>
      <c r="G710" s="175"/>
      <c r="H710"/>
    </row>
    <row r="711" spans="1:8" ht="15.75" thickBot="1" x14ac:dyDescent="0.3">
      <c r="E711" s="382"/>
    </row>
    <row r="712" spans="1:8" x14ac:dyDescent="0.25">
      <c r="A712" s="67" t="str">
        <f>N_2!B303</f>
        <v>Kraftwerk 2</v>
      </c>
      <c r="B712" s="377" t="s">
        <v>69</v>
      </c>
      <c r="C712" s="377" t="s">
        <v>70</v>
      </c>
      <c r="D712" s="97" t="s">
        <v>78</v>
      </c>
      <c r="E712" s="390" t="s">
        <v>79</v>
      </c>
      <c r="F712" s="137" t="s">
        <v>2</v>
      </c>
      <c r="G712" s="137"/>
      <c r="H712"/>
    </row>
    <row r="713" spans="1:8" x14ac:dyDescent="0.25">
      <c r="A713" s="66" t="str">
        <f>N_2!B306</f>
        <v>Erzeugungsauslagen</v>
      </c>
      <c r="B713" s="68">
        <f>SUM(B714:B754)</f>
        <v>0</v>
      </c>
      <c r="C713" s="68">
        <f>SUM(C714:C754)</f>
        <v>0</v>
      </c>
      <c r="D713" s="105">
        <f>SUM(D715:D754)</f>
        <v>0</v>
      </c>
      <c r="E713" s="391">
        <f>SUM(E715:E754)</f>
        <v>0</v>
      </c>
      <c r="F713" s="134"/>
      <c r="G713" s="133"/>
      <c r="H713"/>
    </row>
    <row r="714" spans="1:8" x14ac:dyDescent="0.25">
      <c r="A714" s="69"/>
      <c r="B714" s="105"/>
      <c r="C714" s="105"/>
      <c r="D714" s="107"/>
      <c r="E714" s="392"/>
      <c r="F714" s="133"/>
      <c r="G714" s="133"/>
      <c r="H714"/>
    </row>
    <row r="715" spans="1:8" x14ac:dyDescent="0.25">
      <c r="A715" s="171" t="s">
        <v>71</v>
      </c>
      <c r="B715" s="92">
        <v>0</v>
      </c>
      <c r="C715" s="92">
        <v>0</v>
      </c>
      <c r="D715" s="92"/>
      <c r="E715" s="380"/>
      <c r="F715" s="172"/>
      <c r="G715" s="172"/>
      <c r="H715"/>
    </row>
    <row r="716" spans="1:8" x14ac:dyDescent="0.25">
      <c r="A716" s="171" t="s">
        <v>71</v>
      </c>
      <c r="B716" s="92"/>
      <c r="C716" s="92"/>
      <c r="D716" s="92"/>
      <c r="E716" s="380"/>
      <c r="F716" s="172"/>
      <c r="G716" s="172"/>
      <c r="H716"/>
    </row>
    <row r="717" spans="1:8" x14ac:dyDescent="0.25">
      <c r="A717" s="171" t="s">
        <v>71</v>
      </c>
      <c r="B717" s="92"/>
      <c r="C717" s="92"/>
      <c r="D717" s="92"/>
      <c r="E717" s="380"/>
      <c r="F717" s="172"/>
      <c r="G717" s="172"/>
      <c r="H717"/>
    </row>
    <row r="718" spans="1:8" x14ac:dyDescent="0.25">
      <c r="A718" s="171" t="s">
        <v>71</v>
      </c>
      <c r="B718" s="92"/>
      <c r="C718" s="92"/>
      <c r="D718" s="92"/>
      <c r="E718" s="380"/>
      <c r="F718" s="172"/>
      <c r="G718" s="172"/>
      <c r="H718"/>
    </row>
    <row r="719" spans="1:8" x14ac:dyDescent="0.25">
      <c r="A719" s="171" t="s">
        <v>71</v>
      </c>
      <c r="B719" s="92"/>
      <c r="C719" s="92"/>
      <c r="D719" s="92"/>
      <c r="E719" s="380"/>
      <c r="F719" s="172"/>
      <c r="G719" s="172"/>
      <c r="H719"/>
    </row>
    <row r="720" spans="1:8" x14ac:dyDescent="0.25">
      <c r="A720" s="171" t="s">
        <v>71</v>
      </c>
      <c r="B720" s="92"/>
      <c r="C720" s="92"/>
      <c r="D720" s="92"/>
      <c r="E720" s="380"/>
      <c r="F720" s="172"/>
      <c r="G720" s="172"/>
      <c r="H720"/>
    </row>
    <row r="721" spans="1:8" x14ac:dyDescent="0.25">
      <c r="A721" s="171" t="s">
        <v>71</v>
      </c>
      <c r="B721" s="92"/>
      <c r="C721" s="92"/>
      <c r="D721" s="92"/>
      <c r="E721" s="380"/>
      <c r="F721" s="172"/>
      <c r="G721" s="172"/>
      <c r="H721"/>
    </row>
    <row r="722" spans="1:8" x14ac:dyDescent="0.25">
      <c r="A722" s="171" t="s">
        <v>71</v>
      </c>
      <c r="B722" s="92"/>
      <c r="C722" s="92"/>
      <c r="D722" s="92"/>
      <c r="E722" s="380"/>
      <c r="F722" s="172"/>
      <c r="G722" s="172"/>
      <c r="H722"/>
    </row>
    <row r="723" spans="1:8" x14ac:dyDescent="0.25">
      <c r="A723" s="171" t="s">
        <v>71</v>
      </c>
      <c r="B723" s="92"/>
      <c r="C723" s="92"/>
      <c r="D723" s="92"/>
      <c r="E723" s="380"/>
      <c r="F723" s="172"/>
      <c r="G723" s="172"/>
      <c r="H723"/>
    </row>
    <row r="724" spans="1:8" x14ac:dyDescent="0.25">
      <c r="A724" s="171" t="s">
        <v>71</v>
      </c>
      <c r="B724" s="92"/>
      <c r="C724" s="92"/>
      <c r="D724" s="92"/>
      <c r="E724" s="380"/>
      <c r="F724" s="172"/>
      <c r="G724" s="172"/>
      <c r="H724"/>
    </row>
    <row r="725" spans="1:8" x14ac:dyDescent="0.25">
      <c r="A725" s="171" t="s">
        <v>71</v>
      </c>
      <c r="B725" s="92"/>
      <c r="C725" s="92"/>
      <c r="D725" s="92"/>
      <c r="E725" s="380"/>
      <c r="F725" s="172"/>
      <c r="G725" s="172"/>
      <c r="H725"/>
    </row>
    <row r="726" spans="1:8" x14ac:dyDescent="0.25">
      <c r="A726" s="171" t="s">
        <v>71</v>
      </c>
      <c r="B726" s="92"/>
      <c r="C726" s="92"/>
      <c r="D726" s="92"/>
      <c r="E726" s="380"/>
      <c r="F726" s="172"/>
      <c r="G726" s="172"/>
      <c r="H726"/>
    </row>
    <row r="727" spans="1:8" x14ac:dyDescent="0.25">
      <c r="A727" s="171" t="s">
        <v>71</v>
      </c>
      <c r="B727" s="92"/>
      <c r="C727" s="92"/>
      <c r="D727" s="92"/>
      <c r="E727" s="380"/>
      <c r="F727" s="172"/>
      <c r="G727" s="172"/>
      <c r="H727"/>
    </row>
    <row r="728" spans="1:8" x14ac:dyDescent="0.25">
      <c r="A728" s="171" t="s">
        <v>71</v>
      </c>
      <c r="B728" s="92"/>
      <c r="C728" s="92"/>
      <c r="D728" s="92"/>
      <c r="E728" s="380"/>
      <c r="F728" s="172"/>
      <c r="G728" s="172"/>
      <c r="H728"/>
    </row>
    <row r="729" spans="1:8" x14ac:dyDescent="0.25">
      <c r="A729" s="171" t="s">
        <v>71</v>
      </c>
      <c r="B729" s="92"/>
      <c r="C729" s="92"/>
      <c r="D729" s="92"/>
      <c r="E729" s="380"/>
      <c r="F729" s="172"/>
      <c r="G729" s="172"/>
      <c r="H729"/>
    </row>
    <row r="730" spans="1:8" x14ac:dyDescent="0.25">
      <c r="A730" s="171" t="s">
        <v>71</v>
      </c>
      <c r="B730" s="92"/>
      <c r="C730" s="92"/>
      <c r="D730" s="92"/>
      <c r="E730" s="380"/>
      <c r="F730" s="172"/>
      <c r="G730" s="172"/>
      <c r="H730"/>
    </row>
    <row r="731" spans="1:8" x14ac:dyDescent="0.25">
      <c r="A731" s="171" t="s">
        <v>71</v>
      </c>
      <c r="B731" s="92"/>
      <c r="C731" s="92"/>
      <c r="D731" s="92"/>
      <c r="E731" s="380"/>
      <c r="F731" s="172"/>
      <c r="G731" s="172"/>
      <c r="H731"/>
    </row>
    <row r="732" spans="1:8" x14ac:dyDescent="0.25">
      <c r="A732" s="171" t="s">
        <v>71</v>
      </c>
      <c r="B732" s="92"/>
      <c r="C732" s="92"/>
      <c r="D732" s="92"/>
      <c r="E732" s="380"/>
      <c r="F732" s="172"/>
      <c r="G732" s="172"/>
      <c r="H732"/>
    </row>
    <row r="733" spans="1:8" x14ac:dyDescent="0.25">
      <c r="A733" s="171" t="s">
        <v>71</v>
      </c>
      <c r="B733" s="92"/>
      <c r="C733" s="92"/>
      <c r="D733" s="92"/>
      <c r="E733" s="380"/>
      <c r="F733" s="172"/>
      <c r="G733" s="172"/>
      <c r="H733"/>
    </row>
    <row r="734" spans="1:8" x14ac:dyDescent="0.25">
      <c r="A734" s="171" t="s">
        <v>71</v>
      </c>
      <c r="B734" s="92"/>
      <c r="C734" s="92"/>
      <c r="D734" s="92"/>
      <c r="E734" s="380"/>
      <c r="F734" s="172"/>
      <c r="G734" s="172"/>
      <c r="H734"/>
    </row>
    <row r="735" spans="1:8" x14ac:dyDescent="0.25">
      <c r="A735" s="171" t="s">
        <v>71</v>
      </c>
      <c r="B735" s="92"/>
      <c r="C735" s="92"/>
      <c r="D735" s="92"/>
      <c r="E735" s="380"/>
      <c r="F735" s="172"/>
      <c r="G735" s="172"/>
      <c r="H735"/>
    </row>
    <row r="736" spans="1:8" x14ac:dyDescent="0.25">
      <c r="A736" s="171" t="s">
        <v>71</v>
      </c>
      <c r="B736" s="92"/>
      <c r="C736" s="92"/>
      <c r="D736" s="92"/>
      <c r="E736" s="380"/>
      <c r="F736" s="172"/>
      <c r="G736" s="172"/>
      <c r="H736"/>
    </row>
    <row r="737" spans="1:8" x14ac:dyDescent="0.25">
      <c r="A737" s="171" t="s">
        <v>71</v>
      </c>
      <c r="B737" s="92"/>
      <c r="C737" s="92"/>
      <c r="D737" s="92"/>
      <c r="E737" s="380"/>
      <c r="F737" s="172"/>
      <c r="G737" s="172"/>
      <c r="H737"/>
    </row>
    <row r="738" spans="1:8" x14ac:dyDescent="0.25">
      <c r="A738" s="171" t="s">
        <v>71</v>
      </c>
      <c r="B738" s="92"/>
      <c r="C738" s="92"/>
      <c r="D738" s="92"/>
      <c r="E738" s="380"/>
      <c r="F738" s="172"/>
      <c r="G738" s="172"/>
      <c r="H738"/>
    </row>
    <row r="739" spans="1:8" x14ac:dyDescent="0.25">
      <c r="A739" s="171" t="s">
        <v>71</v>
      </c>
      <c r="B739" s="92"/>
      <c r="C739" s="92"/>
      <c r="D739" s="92"/>
      <c r="E739" s="380"/>
      <c r="F739" s="172"/>
      <c r="G739" s="172"/>
      <c r="H739"/>
    </row>
    <row r="740" spans="1:8" x14ac:dyDescent="0.25">
      <c r="A740" s="171" t="s">
        <v>71</v>
      </c>
      <c r="B740" s="92"/>
      <c r="C740" s="92"/>
      <c r="D740" s="92"/>
      <c r="E740" s="380"/>
      <c r="F740" s="172"/>
      <c r="G740" s="172"/>
      <c r="H740"/>
    </row>
    <row r="741" spans="1:8" x14ac:dyDescent="0.25">
      <c r="A741" s="171" t="s">
        <v>71</v>
      </c>
      <c r="B741" s="92"/>
      <c r="C741" s="92"/>
      <c r="D741" s="92"/>
      <c r="E741" s="380"/>
      <c r="F741" s="172"/>
      <c r="G741" s="172"/>
      <c r="H741"/>
    </row>
    <row r="742" spans="1:8" x14ac:dyDescent="0.25">
      <c r="A742" s="171" t="s">
        <v>71</v>
      </c>
      <c r="B742" s="92"/>
      <c r="C742" s="92"/>
      <c r="D742" s="92"/>
      <c r="E742" s="380"/>
      <c r="F742" s="172"/>
      <c r="G742" s="172"/>
      <c r="H742"/>
    </row>
    <row r="743" spans="1:8" x14ac:dyDescent="0.25">
      <c r="A743" s="171" t="s">
        <v>71</v>
      </c>
      <c r="B743" s="92"/>
      <c r="C743" s="92"/>
      <c r="D743" s="92"/>
      <c r="E743" s="380"/>
      <c r="F743" s="172"/>
      <c r="G743" s="172"/>
      <c r="H743"/>
    </row>
    <row r="744" spans="1:8" x14ac:dyDescent="0.25">
      <c r="A744" s="171" t="s">
        <v>71</v>
      </c>
      <c r="B744" s="92"/>
      <c r="C744" s="92"/>
      <c r="D744" s="92"/>
      <c r="E744" s="380"/>
      <c r="F744" s="172"/>
      <c r="G744" s="172"/>
      <c r="H744"/>
    </row>
    <row r="745" spans="1:8" x14ac:dyDescent="0.25">
      <c r="A745" s="171" t="s">
        <v>71</v>
      </c>
      <c r="B745" s="92"/>
      <c r="C745" s="92"/>
      <c r="D745" s="92"/>
      <c r="E745" s="380"/>
      <c r="F745" s="172"/>
      <c r="G745" s="172"/>
      <c r="H745"/>
    </row>
    <row r="746" spans="1:8" x14ac:dyDescent="0.25">
      <c r="A746" s="171" t="s">
        <v>71</v>
      </c>
      <c r="B746" s="92"/>
      <c r="C746" s="92"/>
      <c r="D746" s="92"/>
      <c r="E746" s="380"/>
      <c r="F746" s="172"/>
      <c r="G746" s="172"/>
      <c r="H746"/>
    </row>
    <row r="747" spans="1:8" x14ac:dyDescent="0.25">
      <c r="A747" s="171" t="s">
        <v>71</v>
      </c>
      <c r="B747" s="92"/>
      <c r="C747" s="92"/>
      <c r="D747" s="92"/>
      <c r="E747" s="380"/>
      <c r="F747" s="172"/>
      <c r="G747" s="172"/>
      <c r="H747"/>
    </row>
    <row r="748" spans="1:8" x14ac:dyDescent="0.25">
      <c r="A748" s="171" t="s">
        <v>71</v>
      </c>
      <c r="B748" s="92"/>
      <c r="C748" s="92"/>
      <c r="D748" s="92"/>
      <c r="E748" s="380"/>
      <c r="F748" s="172"/>
      <c r="G748" s="172"/>
      <c r="H748"/>
    </row>
    <row r="749" spans="1:8" x14ac:dyDescent="0.25">
      <c r="A749" s="171" t="s">
        <v>71</v>
      </c>
      <c r="B749" s="92"/>
      <c r="C749" s="92"/>
      <c r="D749" s="92"/>
      <c r="E749" s="380"/>
      <c r="F749" s="172"/>
      <c r="G749" s="172"/>
      <c r="H749"/>
    </row>
    <row r="750" spans="1:8" x14ac:dyDescent="0.25">
      <c r="A750" s="171" t="s">
        <v>71</v>
      </c>
      <c r="B750" s="92"/>
      <c r="C750" s="92"/>
      <c r="D750" s="92"/>
      <c r="E750" s="380"/>
      <c r="F750" s="172"/>
      <c r="G750" s="172"/>
      <c r="H750"/>
    </row>
    <row r="751" spans="1:8" x14ac:dyDescent="0.25">
      <c r="A751" s="171" t="s">
        <v>71</v>
      </c>
      <c r="B751" s="92"/>
      <c r="C751" s="92"/>
      <c r="D751" s="92"/>
      <c r="E751" s="380"/>
      <c r="F751" s="172"/>
      <c r="G751" s="172"/>
      <c r="H751"/>
    </row>
    <row r="752" spans="1:8" x14ac:dyDescent="0.25">
      <c r="A752" s="171" t="s">
        <v>71</v>
      </c>
      <c r="B752" s="92"/>
      <c r="C752" s="92"/>
      <c r="D752" s="92"/>
      <c r="E752" s="380"/>
      <c r="F752" s="172"/>
      <c r="G752" s="172"/>
      <c r="H752"/>
    </row>
    <row r="753" spans="1:8" x14ac:dyDescent="0.25">
      <c r="A753" s="171" t="s">
        <v>71</v>
      </c>
      <c r="B753" s="92"/>
      <c r="C753" s="92"/>
      <c r="D753" s="92"/>
      <c r="E753" s="380"/>
      <c r="F753" s="172"/>
      <c r="G753" s="172"/>
      <c r="H753"/>
    </row>
    <row r="754" spans="1:8" ht="15.75" thickBot="1" x14ac:dyDescent="0.3">
      <c r="A754" s="173" t="s">
        <v>71</v>
      </c>
      <c r="B754" s="174"/>
      <c r="C754" s="174"/>
      <c r="D754" s="174"/>
      <c r="E754" s="381"/>
      <c r="F754" s="175"/>
      <c r="G754" s="175"/>
      <c r="H754"/>
    </row>
    <row r="755" spans="1:8" ht="15.75" thickBot="1" x14ac:dyDescent="0.3">
      <c r="E755" s="382"/>
    </row>
    <row r="756" spans="1:8" x14ac:dyDescent="0.25">
      <c r="A756" s="67" t="str">
        <f>N_2!B308</f>
        <v>Kraftwerk 3</v>
      </c>
      <c r="B756" s="377" t="s">
        <v>69</v>
      </c>
      <c r="C756" s="377" t="s">
        <v>70</v>
      </c>
      <c r="D756" s="97" t="s">
        <v>78</v>
      </c>
      <c r="E756" s="390" t="s">
        <v>79</v>
      </c>
      <c r="F756" s="137" t="s">
        <v>2</v>
      </c>
      <c r="G756" s="137"/>
      <c r="H756"/>
    </row>
    <row r="757" spans="1:8" x14ac:dyDescent="0.25">
      <c r="A757" s="66" t="str">
        <f>N_2!B311</f>
        <v>Erzeugungsauslagen</v>
      </c>
      <c r="B757" s="68">
        <f>SUM(B758:B798)</f>
        <v>0</v>
      </c>
      <c r="C757" s="68">
        <f>SUM(C758:C798)</f>
        <v>0</v>
      </c>
      <c r="D757" s="105">
        <f>SUM(D759:D798)</f>
        <v>0</v>
      </c>
      <c r="E757" s="391">
        <f>SUM(E759:E798)</f>
        <v>0</v>
      </c>
      <c r="F757" s="134"/>
      <c r="G757" s="133"/>
      <c r="H757"/>
    </row>
    <row r="758" spans="1:8" x14ac:dyDescent="0.25">
      <c r="A758" s="69"/>
      <c r="B758" s="105"/>
      <c r="C758" s="105"/>
      <c r="D758" s="107"/>
      <c r="E758" s="392"/>
      <c r="F758" s="133"/>
      <c r="G758" s="133"/>
      <c r="H758"/>
    </row>
    <row r="759" spans="1:8" x14ac:dyDescent="0.25">
      <c r="A759" s="171" t="s">
        <v>71</v>
      </c>
      <c r="B759" s="92">
        <v>0</v>
      </c>
      <c r="C759" s="92">
        <v>0</v>
      </c>
      <c r="D759" s="92"/>
      <c r="E759" s="380"/>
      <c r="F759" s="172"/>
      <c r="G759" s="172"/>
      <c r="H759"/>
    </row>
    <row r="760" spans="1:8" x14ac:dyDescent="0.25">
      <c r="A760" s="171" t="s">
        <v>71</v>
      </c>
      <c r="B760" s="92"/>
      <c r="C760" s="92"/>
      <c r="D760" s="92"/>
      <c r="E760" s="380"/>
      <c r="F760" s="172"/>
      <c r="G760" s="172"/>
      <c r="H760"/>
    </row>
    <row r="761" spans="1:8" x14ac:dyDescent="0.25">
      <c r="A761" s="171" t="s">
        <v>71</v>
      </c>
      <c r="B761" s="92"/>
      <c r="C761" s="92"/>
      <c r="D761" s="92"/>
      <c r="E761" s="380"/>
      <c r="F761" s="172"/>
      <c r="G761" s="172"/>
      <c r="H761"/>
    </row>
    <row r="762" spans="1:8" x14ac:dyDescent="0.25">
      <c r="A762" s="171" t="s">
        <v>71</v>
      </c>
      <c r="B762" s="92"/>
      <c r="C762" s="92"/>
      <c r="D762" s="92"/>
      <c r="E762" s="380"/>
      <c r="F762" s="172"/>
      <c r="G762" s="172"/>
      <c r="H762"/>
    </row>
    <row r="763" spans="1:8" x14ac:dyDescent="0.25">
      <c r="A763" s="171" t="s">
        <v>71</v>
      </c>
      <c r="B763" s="92"/>
      <c r="C763" s="92"/>
      <c r="D763" s="92"/>
      <c r="E763" s="380"/>
      <c r="F763" s="172"/>
      <c r="G763" s="172"/>
      <c r="H763"/>
    </row>
    <row r="764" spans="1:8" x14ac:dyDescent="0.25">
      <c r="A764" s="171" t="s">
        <v>71</v>
      </c>
      <c r="B764" s="92"/>
      <c r="C764" s="92"/>
      <c r="D764" s="92"/>
      <c r="E764" s="380"/>
      <c r="F764" s="172"/>
      <c r="G764" s="172"/>
      <c r="H764"/>
    </row>
    <row r="765" spans="1:8" x14ac:dyDescent="0.25">
      <c r="A765" s="171" t="s">
        <v>71</v>
      </c>
      <c r="B765" s="92"/>
      <c r="C765" s="92"/>
      <c r="D765" s="92"/>
      <c r="E765" s="380"/>
      <c r="F765" s="172"/>
      <c r="G765" s="172"/>
      <c r="H765"/>
    </row>
    <row r="766" spans="1:8" x14ac:dyDescent="0.25">
      <c r="A766" s="171" t="s">
        <v>71</v>
      </c>
      <c r="B766" s="92"/>
      <c r="C766" s="92"/>
      <c r="D766" s="92"/>
      <c r="E766" s="380"/>
      <c r="F766" s="172"/>
      <c r="G766" s="172"/>
      <c r="H766"/>
    </row>
    <row r="767" spans="1:8" x14ac:dyDescent="0.25">
      <c r="A767" s="171" t="s">
        <v>71</v>
      </c>
      <c r="B767" s="92"/>
      <c r="C767" s="92"/>
      <c r="D767" s="92"/>
      <c r="E767" s="380"/>
      <c r="F767" s="172"/>
      <c r="G767" s="172"/>
      <c r="H767"/>
    </row>
    <row r="768" spans="1:8" x14ac:dyDescent="0.25">
      <c r="A768" s="171" t="s">
        <v>71</v>
      </c>
      <c r="B768" s="92"/>
      <c r="C768" s="92"/>
      <c r="D768" s="92"/>
      <c r="E768" s="380"/>
      <c r="F768" s="172"/>
      <c r="G768" s="172"/>
      <c r="H768"/>
    </row>
    <row r="769" spans="1:8" x14ac:dyDescent="0.25">
      <c r="A769" s="171" t="s">
        <v>71</v>
      </c>
      <c r="B769" s="92"/>
      <c r="C769" s="92"/>
      <c r="D769" s="92"/>
      <c r="E769" s="380"/>
      <c r="F769" s="172"/>
      <c r="G769" s="172"/>
      <c r="H769"/>
    </row>
    <row r="770" spans="1:8" x14ac:dyDescent="0.25">
      <c r="A770" s="171" t="s">
        <v>71</v>
      </c>
      <c r="B770" s="92"/>
      <c r="C770" s="92"/>
      <c r="D770" s="92"/>
      <c r="E770" s="380"/>
      <c r="F770" s="172"/>
      <c r="G770" s="172"/>
      <c r="H770"/>
    </row>
    <row r="771" spans="1:8" x14ac:dyDescent="0.25">
      <c r="A771" s="171" t="s">
        <v>71</v>
      </c>
      <c r="B771" s="92"/>
      <c r="C771" s="92"/>
      <c r="D771" s="92"/>
      <c r="E771" s="380"/>
      <c r="F771" s="172"/>
      <c r="G771" s="172"/>
      <c r="H771"/>
    </row>
    <row r="772" spans="1:8" x14ac:dyDescent="0.25">
      <c r="A772" s="171" t="s">
        <v>71</v>
      </c>
      <c r="B772" s="92"/>
      <c r="C772" s="92"/>
      <c r="D772" s="92"/>
      <c r="E772" s="380"/>
      <c r="F772" s="172"/>
      <c r="G772" s="172"/>
      <c r="H772"/>
    </row>
    <row r="773" spans="1:8" x14ac:dyDescent="0.25">
      <c r="A773" s="171" t="s">
        <v>71</v>
      </c>
      <c r="B773" s="92"/>
      <c r="C773" s="92"/>
      <c r="D773" s="92"/>
      <c r="E773" s="380"/>
      <c r="F773" s="172"/>
      <c r="G773" s="172"/>
      <c r="H773"/>
    </row>
    <row r="774" spans="1:8" x14ac:dyDescent="0.25">
      <c r="A774" s="171" t="s">
        <v>71</v>
      </c>
      <c r="B774" s="92"/>
      <c r="C774" s="92"/>
      <c r="D774" s="92"/>
      <c r="E774" s="380"/>
      <c r="F774" s="172"/>
      <c r="G774" s="172"/>
      <c r="H774"/>
    </row>
    <row r="775" spans="1:8" x14ac:dyDescent="0.25">
      <c r="A775" s="171" t="s">
        <v>71</v>
      </c>
      <c r="B775" s="92"/>
      <c r="C775" s="92"/>
      <c r="D775" s="92"/>
      <c r="E775" s="380"/>
      <c r="F775" s="172"/>
      <c r="G775" s="172"/>
      <c r="H775"/>
    </row>
    <row r="776" spans="1:8" x14ac:dyDescent="0.25">
      <c r="A776" s="171" t="s">
        <v>71</v>
      </c>
      <c r="B776" s="92"/>
      <c r="C776" s="92"/>
      <c r="D776" s="92"/>
      <c r="E776" s="380"/>
      <c r="F776" s="172"/>
      <c r="G776" s="172"/>
      <c r="H776"/>
    </row>
    <row r="777" spans="1:8" x14ac:dyDescent="0.25">
      <c r="A777" s="171" t="s">
        <v>71</v>
      </c>
      <c r="B777" s="92"/>
      <c r="C777" s="92"/>
      <c r="D777" s="92"/>
      <c r="E777" s="380"/>
      <c r="F777" s="172"/>
      <c r="G777" s="172"/>
      <c r="H777"/>
    </row>
    <row r="778" spans="1:8" x14ac:dyDescent="0.25">
      <c r="A778" s="171" t="s">
        <v>71</v>
      </c>
      <c r="B778" s="92"/>
      <c r="C778" s="92"/>
      <c r="D778" s="92"/>
      <c r="E778" s="380"/>
      <c r="F778" s="172"/>
      <c r="G778" s="172"/>
      <c r="H778"/>
    </row>
    <row r="779" spans="1:8" x14ac:dyDescent="0.25">
      <c r="A779" s="171" t="s">
        <v>71</v>
      </c>
      <c r="B779" s="92"/>
      <c r="C779" s="92"/>
      <c r="D779" s="92"/>
      <c r="E779" s="380"/>
      <c r="F779" s="172"/>
      <c r="G779" s="172"/>
      <c r="H779"/>
    </row>
    <row r="780" spans="1:8" x14ac:dyDescent="0.25">
      <c r="A780" s="171" t="s">
        <v>71</v>
      </c>
      <c r="B780" s="92"/>
      <c r="C780" s="92"/>
      <c r="D780" s="92"/>
      <c r="E780" s="380"/>
      <c r="F780" s="172"/>
      <c r="G780" s="172"/>
      <c r="H780"/>
    </row>
    <row r="781" spans="1:8" x14ac:dyDescent="0.25">
      <c r="A781" s="171" t="s">
        <v>71</v>
      </c>
      <c r="B781" s="92"/>
      <c r="C781" s="92"/>
      <c r="D781" s="92"/>
      <c r="E781" s="380"/>
      <c r="F781" s="172"/>
      <c r="G781" s="172"/>
      <c r="H781"/>
    </row>
    <row r="782" spans="1:8" x14ac:dyDescent="0.25">
      <c r="A782" s="171" t="s">
        <v>71</v>
      </c>
      <c r="B782" s="92"/>
      <c r="C782" s="92"/>
      <c r="D782" s="92"/>
      <c r="E782" s="380"/>
      <c r="F782" s="172"/>
      <c r="G782" s="172"/>
      <c r="H782"/>
    </row>
    <row r="783" spans="1:8" x14ac:dyDescent="0.25">
      <c r="A783" s="171" t="s">
        <v>71</v>
      </c>
      <c r="B783" s="92"/>
      <c r="C783" s="92"/>
      <c r="D783" s="92"/>
      <c r="E783" s="380"/>
      <c r="F783" s="172"/>
      <c r="G783" s="172"/>
      <c r="H783"/>
    </row>
    <row r="784" spans="1:8" x14ac:dyDescent="0.25">
      <c r="A784" s="171" t="s">
        <v>71</v>
      </c>
      <c r="B784" s="92"/>
      <c r="C784" s="92"/>
      <c r="D784" s="92"/>
      <c r="E784" s="380"/>
      <c r="F784" s="172"/>
      <c r="G784" s="172"/>
      <c r="H784"/>
    </row>
    <row r="785" spans="1:8" x14ac:dyDescent="0.25">
      <c r="A785" s="171" t="s">
        <v>71</v>
      </c>
      <c r="B785" s="92"/>
      <c r="C785" s="92"/>
      <c r="D785" s="92"/>
      <c r="E785" s="380"/>
      <c r="F785" s="172"/>
      <c r="G785" s="172"/>
      <c r="H785"/>
    </row>
    <row r="786" spans="1:8" x14ac:dyDescent="0.25">
      <c r="A786" s="171" t="s">
        <v>71</v>
      </c>
      <c r="B786" s="92"/>
      <c r="C786" s="92"/>
      <c r="D786" s="92"/>
      <c r="E786" s="380"/>
      <c r="F786" s="172"/>
      <c r="G786" s="172"/>
      <c r="H786"/>
    </row>
    <row r="787" spans="1:8" x14ac:dyDescent="0.25">
      <c r="A787" s="171" t="s">
        <v>71</v>
      </c>
      <c r="B787" s="92"/>
      <c r="C787" s="92"/>
      <c r="D787" s="92"/>
      <c r="E787" s="380"/>
      <c r="F787" s="172"/>
      <c r="G787" s="172"/>
      <c r="H787"/>
    </row>
    <row r="788" spans="1:8" x14ac:dyDescent="0.25">
      <c r="A788" s="171" t="s">
        <v>71</v>
      </c>
      <c r="B788" s="92"/>
      <c r="C788" s="92"/>
      <c r="D788" s="92"/>
      <c r="E788" s="380"/>
      <c r="F788" s="172"/>
      <c r="G788" s="172"/>
      <c r="H788"/>
    </row>
    <row r="789" spans="1:8" x14ac:dyDescent="0.25">
      <c r="A789" s="171" t="s">
        <v>71</v>
      </c>
      <c r="B789" s="92"/>
      <c r="C789" s="92"/>
      <c r="D789" s="92"/>
      <c r="E789" s="380"/>
      <c r="F789" s="172"/>
      <c r="G789" s="172"/>
      <c r="H789"/>
    </row>
    <row r="790" spans="1:8" x14ac:dyDescent="0.25">
      <c r="A790" s="171" t="s">
        <v>71</v>
      </c>
      <c r="B790" s="92"/>
      <c r="C790" s="92"/>
      <c r="D790" s="92"/>
      <c r="E790" s="380"/>
      <c r="F790" s="172"/>
      <c r="G790" s="172"/>
      <c r="H790"/>
    </row>
    <row r="791" spans="1:8" x14ac:dyDescent="0.25">
      <c r="A791" s="171" t="s">
        <v>71</v>
      </c>
      <c r="B791" s="92"/>
      <c r="C791" s="92"/>
      <c r="D791" s="92"/>
      <c r="E791" s="380"/>
      <c r="F791" s="172"/>
      <c r="G791" s="172"/>
      <c r="H791"/>
    </row>
    <row r="792" spans="1:8" x14ac:dyDescent="0.25">
      <c r="A792" s="171" t="s">
        <v>71</v>
      </c>
      <c r="B792" s="92"/>
      <c r="C792" s="92"/>
      <c r="D792" s="92"/>
      <c r="E792" s="380"/>
      <c r="F792" s="172"/>
      <c r="G792" s="172"/>
      <c r="H792"/>
    </row>
    <row r="793" spans="1:8" x14ac:dyDescent="0.25">
      <c r="A793" s="171" t="s">
        <v>71</v>
      </c>
      <c r="B793" s="92"/>
      <c r="C793" s="92"/>
      <c r="D793" s="92"/>
      <c r="E793" s="380"/>
      <c r="F793" s="172"/>
      <c r="G793" s="172"/>
      <c r="H793"/>
    </row>
    <row r="794" spans="1:8" x14ac:dyDescent="0.25">
      <c r="A794" s="171" t="s">
        <v>71</v>
      </c>
      <c r="B794" s="92"/>
      <c r="C794" s="92"/>
      <c r="D794" s="92"/>
      <c r="E794" s="380"/>
      <c r="F794" s="172"/>
      <c r="G794" s="172"/>
      <c r="H794"/>
    </row>
    <row r="795" spans="1:8" x14ac:dyDescent="0.25">
      <c r="A795" s="171" t="s">
        <v>71</v>
      </c>
      <c r="B795" s="92"/>
      <c r="C795" s="92"/>
      <c r="D795" s="92"/>
      <c r="E795" s="380"/>
      <c r="F795" s="172"/>
      <c r="G795" s="172"/>
      <c r="H795"/>
    </row>
    <row r="796" spans="1:8" x14ac:dyDescent="0.25">
      <c r="A796" s="171" t="s">
        <v>71</v>
      </c>
      <c r="B796" s="92"/>
      <c r="C796" s="92"/>
      <c r="D796" s="92"/>
      <c r="E796" s="380"/>
      <c r="F796" s="172"/>
      <c r="G796" s="172"/>
      <c r="H796"/>
    </row>
    <row r="797" spans="1:8" x14ac:dyDescent="0.25">
      <c r="A797" s="171" t="s">
        <v>71</v>
      </c>
      <c r="B797" s="92"/>
      <c r="C797" s="92"/>
      <c r="D797" s="92"/>
      <c r="E797" s="380"/>
      <c r="F797" s="172"/>
      <c r="G797" s="172"/>
      <c r="H797"/>
    </row>
    <row r="798" spans="1:8" ht="15.75" thickBot="1" x14ac:dyDescent="0.3">
      <c r="A798" s="173" t="s">
        <v>71</v>
      </c>
      <c r="B798" s="174"/>
      <c r="C798" s="174"/>
      <c r="D798" s="174"/>
      <c r="E798" s="381"/>
      <c r="F798" s="175"/>
      <c r="G798" s="175"/>
      <c r="H798"/>
    </row>
    <row r="799" spans="1:8" ht="15.75" thickBot="1" x14ac:dyDescent="0.3">
      <c r="E799" s="382"/>
    </row>
    <row r="800" spans="1:8" x14ac:dyDescent="0.25">
      <c r="A800" s="67" t="str">
        <f>N_2!B313</f>
        <v xml:space="preserve">Kraftwerk 4 </v>
      </c>
      <c r="B800" s="377" t="s">
        <v>69</v>
      </c>
      <c r="C800" s="377" t="s">
        <v>70</v>
      </c>
      <c r="D800" s="97" t="s">
        <v>78</v>
      </c>
      <c r="E800" s="390" t="s">
        <v>79</v>
      </c>
      <c r="F800" s="137" t="s">
        <v>2</v>
      </c>
      <c r="G800" s="137"/>
      <c r="H800"/>
    </row>
    <row r="801" spans="1:8" x14ac:dyDescent="0.25">
      <c r="A801" s="66" t="str">
        <f>N_2!B316</f>
        <v>Erzeugungsauslagen</v>
      </c>
      <c r="B801" s="68">
        <f>SUM(B802:B842)</f>
        <v>0</v>
      </c>
      <c r="C801" s="68">
        <f>SUM(C802:C842)</f>
        <v>0</v>
      </c>
      <c r="D801" s="105">
        <f>SUM(D803:D842)</f>
        <v>0</v>
      </c>
      <c r="E801" s="391">
        <f>SUM(E803:E842)</f>
        <v>0</v>
      </c>
      <c r="F801" s="134"/>
      <c r="G801" s="133"/>
      <c r="H801"/>
    </row>
    <row r="802" spans="1:8" x14ac:dyDescent="0.25">
      <c r="A802" s="69"/>
      <c r="B802" s="105"/>
      <c r="C802" s="105"/>
      <c r="D802" s="107"/>
      <c r="E802" s="392"/>
      <c r="F802" s="133"/>
      <c r="G802" s="133"/>
      <c r="H802"/>
    </row>
    <row r="803" spans="1:8" x14ac:dyDescent="0.25">
      <c r="A803" s="171" t="s">
        <v>71</v>
      </c>
      <c r="B803" s="92">
        <v>0</v>
      </c>
      <c r="C803" s="92">
        <v>0</v>
      </c>
      <c r="D803" s="92"/>
      <c r="E803" s="380"/>
      <c r="F803" s="172"/>
      <c r="G803" s="172"/>
      <c r="H803"/>
    </row>
    <row r="804" spans="1:8" x14ac:dyDescent="0.25">
      <c r="A804" s="171" t="s">
        <v>71</v>
      </c>
      <c r="B804" s="92"/>
      <c r="C804" s="92"/>
      <c r="D804" s="92"/>
      <c r="E804" s="380"/>
      <c r="F804" s="172"/>
      <c r="G804" s="172"/>
      <c r="H804"/>
    </row>
    <row r="805" spans="1:8" x14ac:dyDescent="0.25">
      <c r="A805" s="171" t="s">
        <v>71</v>
      </c>
      <c r="B805" s="92"/>
      <c r="C805" s="92"/>
      <c r="D805" s="92"/>
      <c r="E805" s="380"/>
      <c r="F805" s="172"/>
      <c r="G805" s="172"/>
      <c r="H805"/>
    </row>
    <row r="806" spans="1:8" x14ac:dyDescent="0.25">
      <c r="A806" s="171" t="s">
        <v>71</v>
      </c>
      <c r="B806" s="92"/>
      <c r="C806" s="92"/>
      <c r="D806" s="92"/>
      <c r="E806" s="380"/>
      <c r="F806" s="172"/>
      <c r="G806" s="172"/>
      <c r="H806"/>
    </row>
    <row r="807" spans="1:8" x14ac:dyDescent="0.25">
      <c r="A807" s="171" t="s">
        <v>71</v>
      </c>
      <c r="B807" s="92"/>
      <c r="C807" s="92"/>
      <c r="D807" s="92"/>
      <c r="E807" s="380"/>
      <c r="F807" s="172"/>
      <c r="G807" s="172"/>
      <c r="H807"/>
    </row>
    <row r="808" spans="1:8" x14ac:dyDescent="0.25">
      <c r="A808" s="171" t="s">
        <v>71</v>
      </c>
      <c r="B808" s="92"/>
      <c r="C808" s="92"/>
      <c r="D808" s="92"/>
      <c r="E808" s="380"/>
      <c r="F808" s="172"/>
      <c r="G808" s="172"/>
      <c r="H808"/>
    </row>
    <row r="809" spans="1:8" x14ac:dyDescent="0.25">
      <c r="A809" s="171" t="s">
        <v>71</v>
      </c>
      <c r="B809" s="92"/>
      <c r="C809" s="92"/>
      <c r="D809" s="92"/>
      <c r="E809" s="380"/>
      <c r="F809" s="172"/>
      <c r="G809" s="172"/>
      <c r="H809"/>
    </row>
    <row r="810" spans="1:8" x14ac:dyDescent="0.25">
      <c r="A810" s="171" t="s">
        <v>71</v>
      </c>
      <c r="B810" s="92"/>
      <c r="C810" s="92"/>
      <c r="D810" s="92"/>
      <c r="E810" s="380"/>
      <c r="F810" s="172"/>
      <c r="G810" s="172"/>
      <c r="H810"/>
    </row>
    <row r="811" spans="1:8" x14ac:dyDescent="0.25">
      <c r="A811" s="171" t="s">
        <v>71</v>
      </c>
      <c r="B811" s="92"/>
      <c r="C811" s="92"/>
      <c r="D811" s="92"/>
      <c r="E811" s="380"/>
      <c r="F811" s="172"/>
      <c r="G811" s="172"/>
      <c r="H811"/>
    </row>
    <row r="812" spans="1:8" x14ac:dyDescent="0.25">
      <c r="A812" s="171" t="s">
        <v>71</v>
      </c>
      <c r="B812" s="92"/>
      <c r="C812" s="92"/>
      <c r="D812" s="92"/>
      <c r="E812" s="380"/>
      <c r="F812" s="172"/>
      <c r="G812" s="172"/>
      <c r="H812"/>
    </row>
    <row r="813" spans="1:8" x14ac:dyDescent="0.25">
      <c r="A813" s="171" t="s">
        <v>71</v>
      </c>
      <c r="B813" s="92"/>
      <c r="C813" s="92"/>
      <c r="D813" s="92"/>
      <c r="E813" s="380"/>
      <c r="F813" s="172"/>
      <c r="G813" s="172"/>
      <c r="H813"/>
    </row>
    <row r="814" spans="1:8" x14ac:dyDescent="0.25">
      <c r="A814" s="171" t="s">
        <v>71</v>
      </c>
      <c r="B814" s="92"/>
      <c r="C814" s="92"/>
      <c r="D814" s="92"/>
      <c r="E814" s="380"/>
      <c r="F814" s="172"/>
      <c r="G814" s="172"/>
      <c r="H814"/>
    </row>
    <row r="815" spans="1:8" x14ac:dyDescent="0.25">
      <c r="A815" s="171" t="s">
        <v>71</v>
      </c>
      <c r="B815" s="92"/>
      <c r="C815" s="92"/>
      <c r="D815" s="92"/>
      <c r="E815" s="380"/>
      <c r="F815" s="172"/>
      <c r="G815" s="172"/>
      <c r="H815"/>
    </row>
    <row r="816" spans="1:8" x14ac:dyDescent="0.25">
      <c r="A816" s="171" t="s">
        <v>71</v>
      </c>
      <c r="B816" s="92"/>
      <c r="C816" s="92"/>
      <c r="D816" s="92"/>
      <c r="E816" s="380"/>
      <c r="F816" s="172"/>
      <c r="G816" s="172"/>
      <c r="H816"/>
    </row>
    <row r="817" spans="1:8" x14ac:dyDescent="0.25">
      <c r="A817" s="171" t="s">
        <v>71</v>
      </c>
      <c r="B817" s="92"/>
      <c r="C817" s="92"/>
      <c r="D817" s="92"/>
      <c r="E817" s="380"/>
      <c r="F817" s="172"/>
      <c r="G817" s="172"/>
      <c r="H817"/>
    </row>
    <row r="818" spans="1:8" x14ac:dyDescent="0.25">
      <c r="A818" s="171" t="s">
        <v>71</v>
      </c>
      <c r="B818" s="92"/>
      <c r="C818" s="92"/>
      <c r="D818" s="92"/>
      <c r="E818" s="380"/>
      <c r="F818" s="172"/>
      <c r="G818" s="172"/>
      <c r="H818"/>
    </row>
    <row r="819" spans="1:8" x14ac:dyDescent="0.25">
      <c r="A819" s="171" t="s">
        <v>71</v>
      </c>
      <c r="B819" s="92"/>
      <c r="C819" s="92"/>
      <c r="D819" s="92"/>
      <c r="E819" s="380"/>
      <c r="F819" s="172"/>
      <c r="G819" s="172"/>
      <c r="H819"/>
    </row>
    <row r="820" spans="1:8" x14ac:dyDescent="0.25">
      <c r="A820" s="171" t="s">
        <v>71</v>
      </c>
      <c r="B820" s="92"/>
      <c r="C820" s="92"/>
      <c r="D820" s="92"/>
      <c r="E820" s="380"/>
      <c r="F820" s="172"/>
      <c r="G820" s="172"/>
      <c r="H820"/>
    </row>
    <row r="821" spans="1:8" x14ac:dyDescent="0.25">
      <c r="A821" s="171" t="s">
        <v>71</v>
      </c>
      <c r="B821" s="92"/>
      <c r="C821" s="92"/>
      <c r="D821" s="92"/>
      <c r="E821" s="380"/>
      <c r="F821" s="172"/>
      <c r="G821" s="172"/>
      <c r="H821"/>
    </row>
    <row r="822" spans="1:8" x14ac:dyDescent="0.25">
      <c r="A822" s="171" t="s">
        <v>71</v>
      </c>
      <c r="B822" s="92"/>
      <c r="C822" s="92"/>
      <c r="D822" s="92"/>
      <c r="E822" s="380"/>
      <c r="F822" s="172"/>
      <c r="G822" s="172"/>
      <c r="H822"/>
    </row>
    <row r="823" spans="1:8" x14ac:dyDescent="0.25">
      <c r="A823" s="171" t="s">
        <v>71</v>
      </c>
      <c r="B823" s="92"/>
      <c r="C823" s="92"/>
      <c r="D823" s="92"/>
      <c r="E823" s="380"/>
      <c r="F823" s="172"/>
      <c r="G823" s="172"/>
      <c r="H823"/>
    </row>
    <row r="824" spans="1:8" x14ac:dyDescent="0.25">
      <c r="A824" s="171" t="s">
        <v>71</v>
      </c>
      <c r="B824" s="92"/>
      <c r="C824" s="92"/>
      <c r="D824" s="92"/>
      <c r="E824" s="380"/>
      <c r="F824" s="172"/>
      <c r="G824" s="172"/>
      <c r="H824"/>
    </row>
    <row r="825" spans="1:8" x14ac:dyDescent="0.25">
      <c r="A825" s="171" t="s">
        <v>71</v>
      </c>
      <c r="B825" s="92"/>
      <c r="C825" s="92"/>
      <c r="D825" s="92"/>
      <c r="E825" s="380"/>
      <c r="F825" s="172"/>
      <c r="G825" s="172"/>
      <c r="H825"/>
    </row>
    <row r="826" spans="1:8" x14ac:dyDescent="0.25">
      <c r="A826" s="171" t="s">
        <v>71</v>
      </c>
      <c r="B826" s="92"/>
      <c r="C826" s="92"/>
      <c r="D826" s="92"/>
      <c r="E826" s="380"/>
      <c r="F826" s="172"/>
      <c r="G826" s="172"/>
      <c r="H826"/>
    </row>
    <row r="827" spans="1:8" x14ac:dyDescent="0.25">
      <c r="A827" s="171" t="s">
        <v>71</v>
      </c>
      <c r="B827" s="92"/>
      <c r="C827" s="92"/>
      <c r="D827" s="92"/>
      <c r="E827" s="380"/>
      <c r="F827" s="172"/>
      <c r="G827" s="172"/>
      <c r="H827"/>
    </row>
    <row r="828" spans="1:8" x14ac:dyDescent="0.25">
      <c r="A828" s="171" t="s">
        <v>71</v>
      </c>
      <c r="B828" s="92"/>
      <c r="C828" s="92"/>
      <c r="D828" s="92"/>
      <c r="E828" s="380"/>
      <c r="F828" s="172"/>
      <c r="G828" s="172"/>
      <c r="H828"/>
    </row>
    <row r="829" spans="1:8" x14ac:dyDescent="0.25">
      <c r="A829" s="171" t="s">
        <v>71</v>
      </c>
      <c r="B829" s="92"/>
      <c r="C829" s="92"/>
      <c r="D829" s="92"/>
      <c r="E829" s="380"/>
      <c r="F829" s="172"/>
      <c r="G829" s="172"/>
      <c r="H829"/>
    </row>
    <row r="830" spans="1:8" x14ac:dyDescent="0.25">
      <c r="A830" s="171" t="s">
        <v>71</v>
      </c>
      <c r="B830" s="92"/>
      <c r="C830" s="92"/>
      <c r="D830" s="92"/>
      <c r="E830" s="380"/>
      <c r="F830" s="172"/>
      <c r="G830" s="172"/>
      <c r="H830"/>
    </row>
    <row r="831" spans="1:8" x14ac:dyDescent="0.25">
      <c r="A831" s="171" t="s">
        <v>71</v>
      </c>
      <c r="B831" s="92"/>
      <c r="C831" s="92"/>
      <c r="D831" s="92"/>
      <c r="E831" s="380"/>
      <c r="F831" s="172"/>
      <c r="G831" s="172"/>
      <c r="H831"/>
    </row>
    <row r="832" spans="1:8" x14ac:dyDescent="0.25">
      <c r="A832" s="171" t="s">
        <v>71</v>
      </c>
      <c r="B832" s="92"/>
      <c r="C832" s="92"/>
      <c r="D832" s="92"/>
      <c r="E832" s="380"/>
      <c r="F832" s="172"/>
      <c r="G832" s="172"/>
      <c r="H832"/>
    </row>
    <row r="833" spans="1:8" x14ac:dyDescent="0.25">
      <c r="A833" s="171" t="s">
        <v>71</v>
      </c>
      <c r="B833" s="92"/>
      <c r="C833" s="92"/>
      <c r="D833" s="92"/>
      <c r="E833" s="380"/>
      <c r="F833" s="172"/>
      <c r="G833" s="172"/>
      <c r="H833"/>
    </row>
    <row r="834" spans="1:8" x14ac:dyDescent="0.25">
      <c r="A834" s="171" t="s">
        <v>71</v>
      </c>
      <c r="B834" s="92"/>
      <c r="C834" s="92"/>
      <c r="D834" s="92"/>
      <c r="E834" s="380"/>
      <c r="F834" s="172"/>
      <c r="G834" s="172"/>
      <c r="H834"/>
    </row>
    <row r="835" spans="1:8" x14ac:dyDescent="0.25">
      <c r="A835" s="171" t="s">
        <v>71</v>
      </c>
      <c r="B835" s="92"/>
      <c r="C835" s="92"/>
      <c r="D835" s="92"/>
      <c r="E835" s="380"/>
      <c r="F835" s="172"/>
      <c r="G835" s="172"/>
      <c r="H835"/>
    </row>
    <row r="836" spans="1:8" x14ac:dyDescent="0.25">
      <c r="A836" s="171" t="s">
        <v>71</v>
      </c>
      <c r="B836" s="92"/>
      <c r="C836" s="92"/>
      <c r="D836" s="92"/>
      <c r="E836" s="380"/>
      <c r="F836" s="172"/>
      <c r="G836" s="172"/>
      <c r="H836"/>
    </row>
    <row r="837" spans="1:8" x14ac:dyDescent="0.25">
      <c r="A837" s="171" t="s">
        <v>71</v>
      </c>
      <c r="B837" s="92"/>
      <c r="C837" s="92"/>
      <c r="D837" s="92"/>
      <c r="E837" s="380"/>
      <c r="F837" s="172"/>
      <c r="G837" s="172"/>
      <c r="H837"/>
    </row>
    <row r="838" spans="1:8" x14ac:dyDescent="0.25">
      <c r="A838" s="171" t="s">
        <v>71</v>
      </c>
      <c r="B838" s="92"/>
      <c r="C838" s="92"/>
      <c r="D838" s="92"/>
      <c r="E838" s="380"/>
      <c r="F838" s="172"/>
      <c r="G838" s="172"/>
      <c r="H838"/>
    </row>
    <row r="839" spans="1:8" x14ac:dyDescent="0.25">
      <c r="A839" s="171" t="s">
        <v>71</v>
      </c>
      <c r="B839" s="92"/>
      <c r="C839" s="92"/>
      <c r="D839" s="92"/>
      <c r="E839" s="380"/>
      <c r="F839" s="172"/>
      <c r="G839" s="172"/>
      <c r="H839"/>
    </row>
    <row r="840" spans="1:8" x14ac:dyDescent="0.25">
      <c r="A840" s="171" t="s">
        <v>71</v>
      </c>
      <c r="B840" s="92"/>
      <c r="C840" s="92"/>
      <c r="D840" s="92"/>
      <c r="E840" s="380"/>
      <c r="F840" s="172"/>
      <c r="G840" s="172"/>
      <c r="H840"/>
    </row>
    <row r="841" spans="1:8" x14ac:dyDescent="0.25">
      <c r="A841" s="171" t="s">
        <v>71</v>
      </c>
      <c r="B841" s="92"/>
      <c r="C841" s="92"/>
      <c r="D841" s="92"/>
      <c r="E841" s="380"/>
      <c r="F841" s="172"/>
      <c r="G841" s="172"/>
      <c r="H841"/>
    </row>
    <row r="842" spans="1:8" ht="15.75" thickBot="1" x14ac:dyDescent="0.3">
      <c r="A842" s="173" t="s">
        <v>71</v>
      </c>
      <c r="B842" s="174"/>
      <c r="C842" s="174"/>
      <c r="D842" s="174"/>
      <c r="E842" s="381"/>
      <c r="F842" s="175"/>
      <c r="G842" s="175"/>
      <c r="H842"/>
    </row>
    <row r="843" spans="1:8" ht="15.75" thickBot="1" x14ac:dyDescent="0.3">
      <c r="E843" s="382"/>
    </row>
    <row r="844" spans="1:8" x14ac:dyDescent="0.25">
      <c r="A844" s="67" t="str">
        <f>N_2!B318</f>
        <v>Kraftwerk 5</v>
      </c>
      <c r="B844" s="377" t="s">
        <v>69</v>
      </c>
      <c r="C844" s="377" t="s">
        <v>70</v>
      </c>
      <c r="D844" s="97" t="s">
        <v>78</v>
      </c>
      <c r="E844" s="390" t="s">
        <v>79</v>
      </c>
      <c r="F844" s="137" t="s">
        <v>2</v>
      </c>
      <c r="G844" s="137"/>
      <c r="H844"/>
    </row>
    <row r="845" spans="1:8" x14ac:dyDescent="0.25">
      <c r="A845" s="66" t="str">
        <f>N_2!B321</f>
        <v>Erzeugungsauslagen</v>
      </c>
      <c r="B845" s="68">
        <f>SUM(B846:B886)</f>
        <v>0</v>
      </c>
      <c r="C845" s="68">
        <f>SUM(C846:C886)</f>
        <v>0</v>
      </c>
      <c r="D845" s="105">
        <f>SUM(D847:D886)</f>
        <v>0</v>
      </c>
      <c r="E845" s="391">
        <f>SUM(E847:E886)</f>
        <v>0</v>
      </c>
      <c r="F845" s="134"/>
      <c r="G845" s="133"/>
      <c r="H845"/>
    </row>
    <row r="846" spans="1:8" x14ac:dyDescent="0.25">
      <c r="A846" s="69"/>
      <c r="B846" s="105"/>
      <c r="C846" s="105"/>
      <c r="D846" s="107"/>
      <c r="E846" s="392"/>
      <c r="F846" s="133"/>
      <c r="G846" s="133"/>
      <c r="H846"/>
    </row>
    <row r="847" spans="1:8" x14ac:dyDescent="0.25">
      <c r="A847" s="171" t="s">
        <v>71</v>
      </c>
      <c r="B847" s="92">
        <v>0</v>
      </c>
      <c r="C847" s="92">
        <v>0</v>
      </c>
      <c r="D847" s="92"/>
      <c r="E847" s="380"/>
      <c r="F847" s="172"/>
      <c r="G847" s="172"/>
      <c r="H847"/>
    </row>
    <row r="848" spans="1:8" x14ac:dyDescent="0.25">
      <c r="A848" s="171" t="s">
        <v>71</v>
      </c>
      <c r="B848" s="92"/>
      <c r="C848" s="92"/>
      <c r="D848" s="92"/>
      <c r="E848" s="380"/>
      <c r="F848" s="172"/>
      <c r="G848" s="172"/>
      <c r="H848"/>
    </row>
    <row r="849" spans="1:8" x14ac:dyDescent="0.25">
      <c r="A849" s="171" t="s">
        <v>71</v>
      </c>
      <c r="B849" s="92"/>
      <c r="C849" s="92"/>
      <c r="D849" s="92"/>
      <c r="E849" s="380"/>
      <c r="F849" s="172"/>
      <c r="G849" s="172"/>
      <c r="H849"/>
    </row>
    <row r="850" spans="1:8" x14ac:dyDescent="0.25">
      <c r="A850" s="171" t="s">
        <v>71</v>
      </c>
      <c r="B850" s="92"/>
      <c r="C850" s="92"/>
      <c r="D850" s="92"/>
      <c r="E850" s="380"/>
      <c r="F850" s="172"/>
      <c r="G850" s="172"/>
      <c r="H850"/>
    </row>
    <row r="851" spans="1:8" x14ac:dyDescent="0.25">
      <c r="A851" s="171" t="s">
        <v>71</v>
      </c>
      <c r="B851" s="92"/>
      <c r="C851" s="92"/>
      <c r="D851" s="92"/>
      <c r="E851" s="380"/>
      <c r="F851" s="172"/>
      <c r="G851" s="172"/>
      <c r="H851"/>
    </row>
    <row r="852" spans="1:8" x14ac:dyDescent="0.25">
      <c r="A852" s="171" t="s">
        <v>71</v>
      </c>
      <c r="B852" s="92"/>
      <c r="C852" s="92"/>
      <c r="D852" s="92"/>
      <c r="E852" s="380"/>
      <c r="F852" s="172"/>
      <c r="G852" s="172"/>
      <c r="H852"/>
    </row>
    <row r="853" spans="1:8" x14ac:dyDescent="0.25">
      <c r="A853" s="171" t="s">
        <v>71</v>
      </c>
      <c r="B853" s="92"/>
      <c r="C853" s="92"/>
      <c r="D853" s="92"/>
      <c r="E853" s="380"/>
      <c r="F853" s="172"/>
      <c r="G853" s="172"/>
      <c r="H853"/>
    </row>
    <row r="854" spans="1:8" x14ac:dyDescent="0.25">
      <c r="A854" s="171" t="s">
        <v>71</v>
      </c>
      <c r="B854" s="92"/>
      <c r="C854" s="92"/>
      <c r="D854" s="92"/>
      <c r="E854" s="380"/>
      <c r="F854" s="172"/>
      <c r="G854" s="172"/>
      <c r="H854"/>
    </row>
    <row r="855" spans="1:8" x14ac:dyDescent="0.25">
      <c r="A855" s="171" t="s">
        <v>71</v>
      </c>
      <c r="B855" s="92"/>
      <c r="C855" s="92"/>
      <c r="D855" s="92"/>
      <c r="E855" s="380"/>
      <c r="F855" s="172"/>
      <c r="G855" s="172"/>
      <c r="H855"/>
    </row>
    <row r="856" spans="1:8" x14ac:dyDescent="0.25">
      <c r="A856" s="171" t="s">
        <v>71</v>
      </c>
      <c r="B856" s="92"/>
      <c r="C856" s="92"/>
      <c r="D856" s="92"/>
      <c r="E856" s="380"/>
      <c r="F856" s="172"/>
      <c r="G856" s="172"/>
      <c r="H856"/>
    </row>
    <row r="857" spans="1:8" x14ac:dyDescent="0.25">
      <c r="A857" s="171" t="s">
        <v>71</v>
      </c>
      <c r="B857" s="92"/>
      <c r="C857" s="92"/>
      <c r="D857" s="92"/>
      <c r="E857" s="380"/>
      <c r="F857" s="172"/>
      <c r="G857" s="172"/>
      <c r="H857"/>
    </row>
    <row r="858" spans="1:8" x14ac:dyDescent="0.25">
      <c r="A858" s="171" t="s">
        <v>71</v>
      </c>
      <c r="B858" s="92"/>
      <c r="C858" s="92"/>
      <c r="D858" s="92"/>
      <c r="E858" s="380"/>
      <c r="F858" s="172"/>
      <c r="G858" s="172"/>
      <c r="H858"/>
    </row>
    <row r="859" spans="1:8" x14ac:dyDescent="0.25">
      <c r="A859" s="171" t="s">
        <v>71</v>
      </c>
      <c r="B859" s="92"/>
      <c r="C859" s="92"/>
      <c r="D859" s="92"/>
      <c r="E859" s="380"/>
      <c r="F859" s="172"/>
      <c r="G859" s="172"/>
      <c r="H859"/>
    </row>
    <row r="860" spans="1:8" x14ac:dyDescent="0.25">
      <c r="A860" s="171" t="s">
        <v>71</v>
      </c>
      <c r="B860" s="92"/>
      <c r="C860" s="92"/>
      <c r="D860" s="92"/>
      <c r="E860" s="380"/>
      <c r="F860" s="172"/>
      <c r="G860" s="172"/>
      <c r="H860"/>
    </row>
    <row r="861" spans="1:8" x14ac:dyDescent="0.25">
      <c r="A861" s="171" t="s">
        <v>71</v>
      </c>
      <c r="B861" s="92"/>
      <c r="C861" s="92"/>
      <c r="D861" s="92"/>
      <c r="E861" s="380"/>
      <c r="F861" s="172"/>
      <c r="G861" s="172"/>
      <c r="H861"/>
    </row>
    <row r="862" spans="1:8" x14ac:dyDescent="0.25">
      <c r="A862" s="171" t="s">
        <v>71</v>
      </c>
      <c r="B862" s="92"/>
      <c r="C862" s="92"/>
      <c r="D862" s="92"/>
      <c r="E862" s="380"/>
      <c r="F862" s="172"/>
      <c r="G862" s="172"/>
      <c r="H862"/>
    </row>
    <row r="863" spans="1:8" x14ac:dyDescent="0.25">
      <c r="A863" s="171" t="s">
        <v>71</v>
      </c>
      <c r="B863" s="92"/>
      <c r="C863" s="92"/>
      <c r="D863" s="92"/>
      <c r="E863" s="380"/>
      <c r="F863" s="172"/>
      <c r="G863" s="172"/>
      <c r="H863"/>
    </row>
    <row r="864" spans="1:8" x14ac:dyDescent="0.25">
      <c r="A864" s="171" t="s">
        <v>71</v>
      </c>
      <c r="B864" s="92"/>
      <c r="C864" s="92"/>
      <c r="D864" s="92"/>
      <c r="E864" s="380"/>
      <c r="F864" s="172"/>
      <c r="G864" s="172"/>
      <c r="H864"/>
    </row>
    <row r="865" spans="1:8" x14ac:dyDescent="0.25">
      <c r="A865" s="171" t="s">
        <v>71</v>
      </c>
      <c r="B865" s="92"/>
      <c r="C865" s="92"/>
      <c r="D865" s="92"/>
      <c r="E865" s="380"/>
      <c r="F865" s="172"/>
      <c r="G865" s="172"/>
      <c r="H865"/>
    </row>
    <row r="866" spans="1:8" x14ac:dyDescent="0.25">
      <c r="A866" s="171" t="s">
        <v>71</v>
      </c>
      <c r="B866" s="92"/>
      <c r="C866" s="92"/>
      <c r="D866" s="92"/>
      <c r="E866" s="380"/>
      <c r="F866" s="172"/>
      <c r="G866" s="172"/>
      <c r="H866"/>
    </row>
    <row r="867" spans="1:8" x14ac:dyDescent="0.25">
      <c r="A867" s="171" t="s">
        <v>71</v>
      </c>
      <c r="B867" s="92"/>
      <c r="C867" s="92"/>
      <c r="D867" s="92"/>
      <c r="E867" s="380"/>
      <c r="F867" s="172"/>
      <c r="G867" s="172"/>
      <c r="H867"/>
    </row>
    <row r="868" spans="1:8" x14ac:dyDescent="0.25">
      <c r="A868" s="171" t="s">
        <v>71</v>
      </c>
      <c r="B868" s="92"/>
      <c r="C868" s="92"/>
      <c r="D868" s="92"/>
      <c r="E868" s="380"/>
      <c r="F868" s="172"/>
      <c r="G868" s="172"/>
      <c r="H868"/>
    </row>
    <row r="869" spans="1:8" x14ac:dyDescent="0.25">
      <c r="A869" s="171" t="s">
        <v>71</v>
      </c>
      <c r="B869" s="92"/>
      <c r="C869" s="92"/>
      <c r="D869" s="92"/>
      <c r="E869" s="380"/>
      <c r="F869" s="172"/>
      <c r="G869" s="172"/>
      <c r="H869"/>
    </row>
    <row r="870" spans="1:8" x14ac:dyDescent="0.25">
      <c r="A870" s="171" t="s">
        <v>71</v>
      </c>
      <c r="B870" s="92"/>
      <c r="C870" s="92"/>
      <c r="D870" s="92"/>
      <c r="E870" s="380"/>
      <c r="F870" s="172"/>
      <c r="G870" s="172"/>
      <c r="H870"/>
    </row>
    <row r="871" spans="1:8" x14ac:dyDescent="0.25">
      <c r="A871" s="171" t="s">
        <v>71</v>
      </c>
      <c r="B871" s="92"/>
      <c r="C871" s="92"/>
      <c r="D871" s="92"/>
      <c r="E871" s="380"/>
      <c r="F871" s="172"/>
      <c r="G871" s="172"/>
      <c r="H871"/>
    </row>
    <row r="872" spans="1:8" x14ac:dyDescent="0.25">
      <c r="A872" s="171" t="s">
        <v>71</v>
      </c>
      <c r="B872" s="92"/>
      <c r="C872" s="92"/>
      <c r="D872" s="92"/>
      <c r="E872" s="380"/>
      <c r="F872" s="172"/>
      <c r="G872" s="172"/>
      <c r="H872"/>
    </row>
    <row r="873" spans="1:8" x14ac:dyDescent="0.25">
      <c r="A873" s="171" t="s">
        <v>71</v>
      </c>
      <c r="B873" s="92"/>
      <c r="C873" s="92"/>
      <c r="D873" s="92"/>
      <c r="E873" s="380"/>
      <c r="F873" s="172"/>
      <c r="G873" s="172"/>
      <c r="H873"/>
    </row>
    <row r="874" spans="1:8" x14ac:dyDescent="0.25">
      <c r="A874" s="171" t="s">
        <v>71</v>
      </c>
      <c r="B874" s="92"/>
      <c r="C874" s="92"/>
      <c r="D874" s="92"/>
      <c r="E874" s="380"/>
      <c r="F874" s="172"/>
      <c r="G874" s="172"/>
      <c r="H874"/>
    </row>
    <row r="875" spans="1:8" x14ac:dyDescent="0.25">
      <c r="A875" s="171" t="s">
        <v>71</v>
      </c>
      <c r="B875" s="92"/>
      <c r="C875" s="92"/>
      <c r="D875" s="92"/>
      <c r="E875" s="380"/>
      <c r="F875" s="172"/>
      <c r="G875" s="172"/>
      <c r="H875"/>
    </row>
    <row r="876" spans="1:8" x14ac:dyDescent="0.25">
      <c r="A876" s="171" t="s">
        <v>71</v>
      </c>
      <c r="B876" s="92"/>
      <c r="C876" s="92"/>
      <c r="D876" s="92"/>
      <c r="E876" s="380"/>
      <c r="F876" s="172"/>
      <c r="G876" s="172"/>
      <c r="H876"/>
    </row>
    <row r="877" spans="1:8" x14ac:dyDescent="0.25">
      <c r="A877" s="171" t="s">
        <v>71</v>
      </c>
      <c r="B877" s="92"/>
      <c r="C877" s="92"/>
      <c r="D877" s="92"/>
      <c r="E877" s="380"/>
      <c r="F877" s="172"/>
      <c r="G877" s="172"/>
      <c r="H877"/>
    </row>
    <row r="878" spans="1:8" x14ac:dyDescent="0.25">
      <c r="A878" s="171" t="s">
        <v>71</v>
      </c>
      <c r="B878" s="92"/>
      <c r="C878" s="92"/>
      <c r="D878" s="92"/>
      <c r="E878" s="380"/>
      <c r="F878" s="172"/>
      <c r="G878" s="172"/>
      <c r="H878"/>
    </row>
    <row r="879" spans="1:8" x14ac:dyDescent="0.25">
      <c r="A879" s="171" t="s">
        <v>71</v>
      </c>
      <c r="B879" s="92"/>
      <c r="C879" s="92"/>
      <c r="D879" s="92"/>
      <c r="E879" s="380"/>
      <c r="F879" s="172"/>
      <c r="G879" s="172"/>
      <c r="H879"/>
    </row>
    <row r="880" spans="1:8" x14ac:dyDescent="0.25">
      <c r="A880" s="171" t="s">
        <v>71</v>
      </c>
      <c r="B880" s="92"/>
      <c r="C880" s="92"/>
      <c r="D880" s="92"/>
      <c r="E880" s="380"/>
      <c r="F880" s="172"/>
      <c r="G880" s="172"/>
      <c r="H880"/>
    </row>
    <row r="881" spans="1:8" x14ac:dyDescent="0.25">
      <c r="A881" s="171" t="s">
        <v>71</v>
      </c>
      <c r="B881" s="92"/>
      <c r="C881" s="92"/>
      <c r="D881" s="92"/>
      <c r="E881" s="380"/>
      <c r="F881" s="172"/>
      <c r="G881" s="172"/>
      <c r="H881"/>
    </row>
    <row r="882" spans="1:8" x14ac:dyDescent="0.25">
      <c r="A882" s="171" t="s">
        <v>71</v>
      </c>
      <c r="B882" s="92"/>
      <c r="C882" s="92"/>
      <c r="D882" s="92"/>
      <c r="E882" s="380"/>
      <c r="F882" s="172"/>
      <c r="G882" s="172"/>
      <c r="H882"/>
    </row>
    <row r="883" spans="1:8" x14ac:dyDescent="0.25">
      <c r="A883" s="171" t="s">
        <v>71</v>
      </c>
      <c r="B883" s="92"/>
      <c r="C883" s="92"/>
      <c r="D883" s="92"/>
      <c r="E883" s="380"/>
      <c r="F883" s="172"/>
      <c r="G883" s="172"/>
      <c r="H883"/>
    </row>
    <row r="884" spans="1:8" x14ac:dyDescent="0.25">
      <c r="A884" s="171" t="s">
        <v>71</v>
      </c>
      <c r="B884" s="92"/>
      <c r="C884" s="92"/>
      <c r="D884" s="92"/>
      <c r="E884" s="380"/>
      <c r="F884" s="172"/>
      <c r="G884" s="172"/>
      <c r="H884"/>
    </row>
    <row r="885" spans="1:8" x14ac:dyDescent="0.25">
      <c r="A885" s="171" t="s">
        <v>71</v>
      </c>
      <c r="B885" s="92"/>
      <c r="C885" s="92"/>
      <c r="D885" s="92"/>
      <c r="E885" s="380"/>
      <c r="F885" s="172"/>
      <c r="G885" s="172"/>
      <c r="H885"/>
    </row>
    <row r="886" spans="1:8" ht="15.75" thickBot="1" x14ac:dyDescent="0.3">
      <c r="A886" s="173" t="s">
        <v>71</v>
      </c>
      <c r="B886" s="174"/>
      <c r="C886" s="174"/>
      <c r="D886" s="174"/>
      <c r="E886" s="381"/>
      <c r="F886" s="175"/>
      <c r="G886" s="175"/>
      <c r="H886"/>
    </row>
    <row r="887" spans="1:8" ht="15.75" thickBot="1" x14ac:dyDescent="0.3">
      <c r="E887" s="382"/>
    </row>
    <row r="888" spans="1:8" x14ac:dyDescent="0.25">
      <c r="A888" s="67" t="str">
        <f>N_2!B323</f>
        <v>Kraftwerk 6</v>
      </c>
      <c r="B888" s="377" t="s">
        <v>69</v>
      </c>
      <c r="C888" s="377" t="s">
        <v>70</v>
      </c>
      <c r="D888" s="97" t="s">
        <v>78</v>
      </c>
      <c r="E888" s="390" t="s">
        <v>79</v>
      </c>
      <c r="F888" s="137" t="s">
        <v>2</v>
      </c>
      <c r="G888" s="137"/>
      <c r="H888"/>
    </row>
    <row r="889" spans="1:8" x14ac:dyDescent="0.25">
      <c r="A889" s="66" t="str">
        <f>N_2!B326</f>
        <v>Erzeugungsauslagen</v>
      </c>
      <c r="B889" s="68">
        <f>SUM(B890:B930)</f>
        <v>0</v>
      </c>
      <c r="C889" s="68">
        <f>SUM(C890:C930)</f>
        <v>0</v>
      </c>
      <c r="D889" s="105">
        <f>SUM(D891:D930)</f>
        <v>0</v>
      </c>
      <c r="E889" s="391">
        <f>SUM(E891:E930)</f>
        <v>0</v>
      </c>
      <c r="F889" s="134"/>
      <c r="G889" s="133"/>
      <c r="H889"/>
    </row>
    <row r="890" spans="1:8" x14ac:dyDescent="0.25">
      <c r="A890" s="69"/>
      <c r="B890" s="105"/>
      <c r="C890" s="105"/>
      <c r="D890" s="107"/>
      <c r="E890" s="392"/>
      <c r="F890" s="133"/>
      <c r="G890" s="133"/>
      <c r="H890"/>
    </row>
    <row r="891" spans="1:8" x14ac:dyDescent="0.25">
      <c r="A891" s="171" t="s">
        <v>71</v>
      </c>
      <c r="B891" s="92">
        <v>0</v>
      </c>
      <c r="C891" s="92">
        <v>0</v>
      </c>
      <c r="D891" s="92"/>
      <c r="E891" s="380"/>
      <c r="F891" s="172"/>
      <c r="G891" s="172"/>
      <c r="H891"/>
    </row>
    <row r="892" spans="1:8" x14ac:dyDescent="0.25">
      <c r="A892" s="171" t="s">
        <v>71</v>
      </c>
      <c r="B892" s="92"/>
      <c r="C892" s="92"/>
      <c r="D892" s="92"/>
      <c r="E892" s="380"/>
      <c r="F892" s="172"/>
      <c r="G892" s="172"/>
      <c r="H892"/>
    </row>
    <row r="893" spans="1:8" x14ac:dyDescent="0.25">
      <c r="A893" s="171" t="s">
        <v>71</v>
      </c>
      <c r="B893" s="92"/>
      <c r="C893" s="92"/>
      <c r="D893" s="92"/>
      <c r="E893" s="380"/>
      <c r="F893" s="172"/>
      <c r="G893" s="172"/>
      <c r="H893"/>
    </row>
    <row r="894" spans="1:8" x14ac:dyDescent="0.25">
      <c r="A894" s="171" t="s">
        <v>71</v>
      </c>
      <c r="B894" s="92"/>
      <c r="C894" s="92"/>
      <c r="D894" s="92"/>
      <c r="E894" s="380"/>
      <c r="F894" s="172"/>
      <c r="G894" s="172"/>
      <c r="H894"/>
    </row>
    <row r="895" spans="1:8" x14ac:dyDescent="0.25">
      <c r="A895" s="171" t="s">
        <v>71</v>
      </c>
      <c r="B895" s="92"/>
      <c r="C895" s="92"/>
      <c r="D895" s="92"/>
      <c r="E895" s="380"/>
      <c r="F895" s="172"/>
      <c r="G895" s="172"/>
      <c r="H895"/>
    </row>
    <row r="896" spans="1:8" x14ac:dyDescent="0.25">
      <c r="A896" s="171" t="s">
        <v>71</v>
      </c>
      <c r="B896" s="92"/>
      <c r="C896" s="92"/>
      <c r="D896" s="92"/>
      <c r="E896" s="380"/>
      <c r="F896" s="172"/>
      <c r="G896" s="172"/>
      <c r="H896"/>
    </row>
    <row r="897" spans="1:8" x14ac:dyDescent="0.25">
      <c r="A897" s="171" t="s">
        <v>71</v>
      </c>
      <c r="B897" s="92"/>
      <c r="C897" s="92"/>
      <c r="D897" s="92"/>
      <c r="E897" s="380"/>
      <c r="F897" s="172"/>
      <c r="G897" s="172"/>
      <c r="H897"/>
    </row>
    <row r="898" spans="1:8" x14ac:dyDescent="0.25">
      <c r="A898" s="171" t="s">
        <v>71</v>
      </c>
      <c r="B898" s="92"/>
      <c r="C898" s="92"/>
      <c r="D898" s="92"/>
      <c r="E898" s="380"/>
      <c r="F898" s="172"/>
      <c r="G898" s="172"/>
      <c r="H898"/>
    </row>
    <row r="899" spans="1:8" x14ac:dyDescent="0.25">
      <c r="A899" s="171" t="s">
        <v>71</v>
      </c>
      <c r="B899" s="92"/>
      <c r="C899" s="92"/>
      <c r="D899" s="92"/>
      <c r="E899" s="380"/>
      <c r="F899" s="172"/>
      <c r="G899" s="172"/>
      <c r="H899"/>
    </row>
    <row r="900" spans="1:8" x14ac:dyDescent="0.25">
      <c r="A900" s="171" t="s">
        <v>71</v>
      </c>
      <c r="B900" s="92"/>
      <c r="C900" s="92"/>
      <c r="D900" s="92"/>
      <c r="E900" s="380"/>
      <c r="F900" s="172"/>
      <c r="G900" s="172"/>
      <c r="H900"/>
    </row>
    <row r="901" spans="1:8" x14ac:dyDescent="0.25">
      <c r="A901" s="171" t="s">
        <v>71</v>
      </c>
      <c r="B901" s="92"/>
      <c r="C901" s="92"/>
      <c r="D901" s="92"/>
      <c r="E901" s="380"/>
      <c r="F901" s="172"/>
      <c r="G901" s="172"/>
      <c r="H901"/>
    </row>
    <row r="902" spans="1:8" x14ac:dyDescent="0.25">
      <c r="A902" s="171" t="s">
        <v>71</v>
      </c>
      <c r="B902" s="92"/>
      <c r="C902" s="92"/>
      <c r="D902" s="92"/>
      <c r="E902" s="380"/>
      <c r="F902" s="172"/>
      <c r="G902" s="172"/>
      <c r="H902"/>
    </row>
    <row r="903" spans="1:8" x14ac:dyDescent="0.25">
      <c r="A903" s="171" t="s">
        <v>71</v>
      </c>
      <c r="B903" s="92"/>
      <c r="C903" s="92"/>
      <c r="D903" s="92"/>
      <c r="E903" s="380"/>
      <c r="F903" s="172"/>
      <c r="G903" s="172"/>
      <c r="H903"/>
    </row>
    <row r="904" spans="1:8" x14ac:dyDescent="0.25">
      <c r="A904" s="171" t="s">
        <v>71</v>
      </c>
      <c r="B904" s="92"/>
      <c r="C904" s="92"/>
      <c r="D904" s="92"/>
      <c r="E904" s="380"/>
      <c r="F904" s="172"/>
      <c r="G904" s="172"/>
      <c r="H904"/>
    </row>
    <row r="905" spans="1:8" x14ac:dyDescent="0.25">
      <c r="A905" s="171" t="s">
        <v>71</v>
      </c>
      <c r="B905" s="92"/>
      <c r="C905" s="92"/>
      <c r="D905" s="92"/>
      <c r="E905" s="380"/>
      <c r="F905" s="172"/>
      <c r="G905" s="172"/>
      <c r="H905"/>
    </row>
    <row r="906" spans="1:8" x14ac:dyDescent="0.25">
      <c r="A906" s="171" t="s">
        <v>71</v>
      </c>
      <c r="B906" s="92"/>
      <c r="C906" s="92"/>
      <c r="D906" s="92"/>
      <c r="E906" s="380"/>
      <c r="F906" s="172"/>
      <c r="G906" s="172"/>
      <c r="H906"/>
    </row>
    <row r="907" spans="1:8" x14ac:dyDescent="0.25">
      <c r="A907" s="171" t="s">
        <v>71</v>
      </c>
      <c r="B907" s="92"/>
      <c r="C907" s="92"/>
      <c r="D907" s="92"/>
      <c r="E907" s="380"/>
      <c r="F907" s="172"/>
      <c r="G907" s="172"/>
      <c r="H907"/>
    </row>
    <row r="908" spans="1:8" x14ac:dyDescent="0.25">
      <c r="A908" s="171" t="s">
        <v>71</v>
      </c>
      <c r="B908" s="92"/>
      <c r="C908" s="92"/>
      <c r="D908" s="92"/>
      <c r="E908" s="380"/>
      <c r="F908" s="172"/>
      <c r="G908" s="172"/>
      <c r="H908"/>
    </row>
    <row r="909" spans="1:8" x14ac:dyDescent="0.25">
      <c r="A909" s="171" t="s">
        <v>71</v>
      </c>
      <c r="B909" s="92"/>
      <c r="C909" s="92"/>
      <c r="D909" s="92"/>
      <c r="E909" s="380"/>
      <c r="F909" s="172"/>
      <c r="G909" s="172"/>
      <c r="H909"/>
    </row>
    <row r="910" spans="1:8" x14ac:dyDescent="0.25">
      <c r="A910" s="171" t="s">
        <v>71</v>
      </c>
      <c r="B910" s="92"/>
      <c r="C910" s="92"/>
      <c r="D910" s="92"/>
      <c r="E910" s="380"/>
      <c r="F910" s="172"/>
      <c r="G910" s="172"/>
      <c r="H910"/>
    </row>
    <row r="911" spans="1:8" x14ac:dyDescent="0.25">
      <c r="A911" s="171" t="s">
        <v>71</v>
      </c>
      <c r="B911" s="92"/>
      <c r="C911" s="92"/>
      <c r="D911" s="92"/>
      <c r="E911" s="380"/>
      <c r="F911" s="172"/>
      <c r="G911" s="172"/>
      <c r="H911"/>
    </row>
    <row r="912" spans="1:8" x14ac:dyDescent="0.25">
      <c r="A912" s="171" t="s">
        <v>71</v>
      </c>
      <c r="B912" s="92"/>
      <c r="C912" s="92"/>
      <c r="D912" s="92"/>
      <c r="E912" s="380"/>
      <c r="F912" s="172"/>
      <c r="G912" s="172"/>
      <c r="H912"/>
    </row>
    <row r="913" spans="1:8" x14ac:dyDescent="0.25">
      <c r="A913" s="171" t="s">
        <v>71</v>
      </c>
      <c r="B913" s="92"/>
      <c r="C913" s="92"/>
      <c r="D913" s="92"/>
      <c r="E913" s="380"/>
      <c r="F913" s="172"/>
      <c r="G913" s="172"/>
      <c r="H913"/>
    </row>
    <row r="914" spans="1:8" x14ac:dyDescent="0.25">
      <c r="A914" s="171" t="s">
        <v>71</v>
      </c>
      <c r="B914" s="92"/>
      <c r="C914" s="92"/>
      <c r="D914" s="92"/>
      <c r="E914" s="380"/>
      <c r="F914" s="172"/>
      <c r="G914" s="172"/>
      <c r="H914"/>
    </row>
    <row r="915" spans="1:8" x14ac:dyDescent="0.25">
      <c r="A915" s="171" t="s">
        <v>71</v>
      </c>
      <c r="B915" s="92"/>
      <c r="C915" s="92"/>
      <c r="D915" s="92"/>
      <c r="E915" s="380"/>
      <c r="F915" s="172"/>
      <c r="G915" s="172"/>
      <c r="H915"/>
    </row>
    <row r="916" spans="1:8" x14ac:dyDescent="0.25">
      <c r="A916" s="171" t="s">
        <v>71</v>
      </c>
      <c r="B916" s="92"/>
      <c r="C916" s="92"/>
      <c r="D916" s="92"/>
      <c r="E916" s="380"/>
      <c r="F916" s="172"/>
      <c r="G916" s="172"/>
      <c r="H916"/>
    </row>
    <row r="917" spans="1:8" x14ac:dyDescent="0.25">
      <c r="A917" s="171" t="s">
        <v>71</v>
      </c>
      <c r="B917" s="92"/>
      <c r="C917" s="92"/>
      <c r="D917" s="92"/>
      <c r="E917" s="380"/>
      <c r="F917" s="172"/>
      <c r="G917" s="172"/>
      <c r="H917"/>
    </row>
    <row r="918" spans="1:8" x14ac:dyDescent="0.25">
      <c r="A918" s="171" t="s">
        <v>71</v>
      </c>
      <c r="B918" s="92"/>
      <c r="C918" s="92"/>
      <c r="D918" s="92"/>
      <c r="E918" s="380"/>
      <c r="F918" s="172"/>
      <c r="G918" s="172"/>
      <c r="H918"/>
    </row>
    <row r="919" spans="1:8" x14ac:dyDescent="0.25">
      <c r="A919" s="171" t="s">
        <v>71</v>
      </c>
      <c r="B919" s="92"/>
      <c r="C919" s="92"/>
      <c r="D919" s="92"/>
      <c r="E919" s="380"/>
      <c r="F919" s="172"/>
      <c r="G919" s="172"/>
      <c r="H919"/>
    </row>
    <row r="920" spans="1:8" x14ac:dyDescent="0.25">
      <c r="A920" s="171" t="s">
        <v>71</v>
      </c>
      <c r="B920" s="92"/>
      <c r="C920" s="92"/>
      <c r="D920" s="92"/>
      <c r="E920" s="380"/>
      <c r="F920" s="172"/>
      <c r="G920" s="172"/>
      <c r="H920"/>
    </row>
    <row r="921" spans="1:8" x14ac:dyDescent="0.25">
      <c r="A921" s="171" t="s">
        <v>71</v>
      </c>
      <c r="B921" s="92"/>
      <c r="C921" s="92"/>
      <c r="D921" s="92"/>
      <c r="E921" s="380"/>
      <c r="F921" s="172"/>
      <c r="G921" s="172"/>
      <c r="H921"/>
    </row>
    <row r="922" spans="1:8" x14ac:dyDescent="0.25">
      <c r="A922" s="171" t="s">
        <v>71</v>
      </c>
      <c r="B922" s="92"/>
      <c r="C922" s="92"/>
      <c r="D922" s="92"/>
      <c r="E922" s="380"/>
      <c r="F922" s="172"/>
      <c r="G922" s="172"/>
      <c r="H922"/>
    </row>
    <row r="923" spans="1:8" x14ac:dyDescent="0.25">
      <c r="A923" s="171" t="s">
        <v>71</v>
      </c>
      <c r="B923" s="92"/>
      <c r="C923" s="92"/>
      <c r="D923" s="92"/>
      <c r="E923" s="380"/>
      <c r="F923" s="172"/>
      <c r="G923" s="172"/>
      <c r="H923"/>
    </row>
    <row r="924" spans="1:8" x14ac:dyDescent="0.25">
      <c r="A924" s="171" t="s">
        <v>71</v>
      </c>
      <c r="B924" s="92"/>
      <c r="C924" s="92"/>
      <c r="D924" s="92"/>
      <c r="E924" s="380"/>
      <c r="F924" s="172"/>
      <c r="G924" s="172"/>
      <c r="H924"/>
    </row>
    <row r="925" spans="1:8" x14ac:dyDescent="0.25">
      <c r="A925" s="171" t="s">
        <v>71</v>
      </c>
      <c r="B925" s="92"/>
      <c r="C925" s="92"/>
      <c r="D925" s="92"/>
      <c r="E925" s="380"/>
      <c r="F925" s="172"/>
      <c r="G925" s="172"/>
      <c r="H925"/>
    </row>
    <row r="926" spans="1:8" x14ac:dyDescent="0.25">
      <c r="A926" s="171" t="s">
        <v>71</v>
      </c>
      <c r="B926" s="92"/>
      <c r="C926" s="92"/>
      <c r="D926" s="92"/>
      <c r="E926" s="380"/>
      <c r="F926" s="172"/>
      <c r="G926" s="172"/>
      <c r="H926"/>
    </row>
    <row r="927" spans="1:8" x14ac:dyDescent="0.25">
      <c r="A927" s="171" t="s">
        <v>71</v>
      </c>
      <c r="B927" s="92"/>
      <c r="C927" s="92"/>
      <c r="D927" s="92"/>
      <c r="E927" s="380"/>
      <c r="F927" s="172"/>
      <c r="G927" s="172"/>
      <c r="H927"/>
    </row>
    <row r="928" spans="1:8" x14ac:dyDescent="0.25">
      <c r="A928" s="171" t="s">
        <v>71</v>
      </c>
      <c r="B928" s="92"/>
      <c r="C928" s="92"/>
      <c r="D928" s="92"/>
      <c r="E928" s="380"/>
      <c r="F928" s="172"/>
      <c r="G928" s="172"/>
      <c r="H928"/>
    </row>
    <row r="929" spans="1:8" x14ac:dyDescent="0.25">
      <c r="A929" s="171" t="s">
        <v>71</v>
      </c>
      <c r="B929" s="92"/>
      <c r="C929" s="92"/>
      <c r="D929" s="92"/>
      <c r="E929" s="380"/>
      <c r="F929" s="172"/>
      <c r="G929" s="172"/>
      <c r="H929"/>
    </row>
    <row r="930" spans="1:8" ht="15.75" thickBot="1" x14ac:dyDescent="0.3">
      <c r="A930" s="173" t="s">
        <v>71</v>
      </c>
      <c r="B930" s="174"/>
      <c r="C930" s="174"/>
      <c r="D930" s="174"/>
      <c r="E930" s="381"/>
      <c r="F930" s="175"/>
      <c r="G930" s="175"/>
      <c r="H930"/>
    </row>
    <row r="931" spans="1:8" ht="15.75" thickBot="1" x14ac:dyDescent="0.3">
      <c r="E931" s="382"/>
    </row>
    <row r="932" spans="1:8" x14ac:dyDescent="0.25">
      <c r="A932" s="67" t="str">
        <f>N_2!B328</f>
        <v>Kraftwerk 7</v>
      </c>
      <c r="B932" s="377" t="s">
        <v>69</v>
      </c>
      <c r="C932" s="377" t="s">
        <v>70</v>
      </c>
      <c r="D932" s="97" t="s">
        <v>78</v>
      </c>
      <c r="E932" s="390" t="s">
        <v>79</v>
      </c>
      <c r="F932" s="137" t="s">
        <v>2</v>
      </c>
      <c r="G932" s="137"/>
      <c r="H932"/>
    </row>
    <row r="933" spans="1:8" x14ac:dyDescent="0.25">
      <c r="A933" s="66" t="str">
        <f>N_2!B331</f>
        <v>Erzeugungsauslagen</v>
      </c>
      <c r="B933" s="68">
        <f>SUM(B934:B974)</f>
        <v>0</v>
      </c>
      <c r="C933" s="68">
        <f>SUM(C934:C974)</f>
        <v>0</v>
      </c>
      <c r="D933" s="105">
        <f>SUM(D935:D974)</f>
        <v>0</v>
      </c>
      <c r="E933" s="391">
        <f>SUM(E935:E974)</f>
        <v>0</v>
      </c>
      <c r="F933" s="134"/>
      <c r="G933" s="133"/>
      <c r="H933"/>
    </row>
    <row r="934" spans="1:8" x14ac:dyDescent="0.25">
      <c r="A934" s="69"/>
      <c r="B934" s="105"/>
      <c r="C934" s="105"/>
      <c r="D934" s="107"/>
      <c r="E934" s="392"/>
      <c r="F934" s="133"/>
      <c r="G934" s="133"/>
      <c r="H934"/>
    </row>
    <row r="935" spans="1:8" x14ac:dyDescent="0.25">
      <c r="A935" s="171" t="s">
        <v>71</v>
      </c>
      <c r="B935" s="92">
        <v>0</v>
      </c>
      <c r="C935" s="92">
        <v>0</v>
      </c>
      <c r="D935" s="92"/>
      <c r="E935" s="380"/>
      <c r="F935" s="172"/>
      <c r="G935" s="172"/>
      <c r="H935"/>
    </row>
    <row r="936" spans="1:8" x14ac:dyDescent="0.25">
      <c r="A936" s="171" t="s">
        <v>71</v>
      </c>
      <c r="B936" s="92"/>
      <c r="C936" s="92"/>
      <c r="D936" s="92"/>
      <c r="E936" s="380"/>
      <c r="F936" s="172"/>
      <c r="G936" s="172"/>
      <c r="H936"/>
    </row>
    <row r="937" spans="1:8" x14ac:dyDescent="0.25">
      <c r="A937" s="171" t="s">
        <v>71</v>
      </c>
      <c r="B937" s="92"/>
      <c r="C937" s="92"/>
      <c r="D937" s="92"/>
      <c r="E937" s="380"/>
      <c r="F937" s="172"/>
      <c r="G937" s="172"/>
      <c r="H937"/>
    </row>
    <row r="938" spans="1:8" x14ac:dyDescent="0.25">
      <c r="A938" s="171" t="s">
        <v>71</v>
      </c>
      <c r="B938" s="92"/>
      <c r="C938" s="92"/>
      <c r="D938" s="92"/>
      <c r="E938" s="380"/>
      <c r="F938" s="172"/>
      <c r="G938" s="172"/>
      <c r="H938"/>
    </row>
    <row r="939" spans="1:8" x14ac:dyDescent="0.25">
      <c r="A939" s="171" t="s">
        <v>71</v>
      </c>
      <c r="B939" s="92"/>
      <c r="C939" s="92"/>
      <c r="D939" s="92"/>
      <c r="E939" s="380"/>
      <c r="F939" s="172"/>
      <c r="G939" s="172"/>
      <c r="H939"/>
    </row>
    <row r="940" spans="1:8" x14ac:dyDescent="0.25">
      <c r="A940" s="171" t="s">
        <v>71</v>
      </c>
      <c r="B940" s="92"/>
      <c r="C940" s="92"/>
      <c r="D940" s="92"/>
      <c r="E940" s="380"/>
      <c r="F940" s="172"/>
      <c r="G940" s="172"/>
      <c r="H940"/>
    </row>
    <row r="941" spans="1:8" x14ac:dyDescent="0.25">
      <c r="A941" s="171" t="s">
        <v>71</v>
      </c>
      <c r="B941" s="92"/>
      <c r="C941" s="92"/>
      <c r="D941" s="92"/>
      <c r="E941" s="380"/>
      <c r="F941" s="172"/>
      <c r="G941" s="172"/>
      <c r="H941"/>
    </row>
    <row r="942" spans="1:8" x14ac:dyDescent="0.25">
      <c r="A942" s="171" t="s">
        <v>71</v>
      </c>
      <c r="B942" s="92"/>
      <c r="C942" s="92"/>
      <c r="D942" s="92"/>
      <c r="E942" s="380"/>
      <c r="F942" s="172"/>
      <c r="G942" s="172"/>
      <c r="H942"/>
    </row>
    <row r="943" spans="1:8" x14ac:dyDescent="0.25">
      <c r="A943" s="171" t="s">
        <v>71</v>
      </c>
      <c r="B943" s="92"/>
      <c r="C943" s="92"/>
      <c r="D943" s="92"/>
      <c r="E943" s="380"/>
      <c r="F943" s="172"/>
      <c r="G943" s="172"/>
      <c r="H943"/>
    </row>
    <row r="944" spans="1:8" x14ac:dyDescent="0.25">
      <c r="A944" s="171" t="s">
        <v>71</v>
      </c>
      <c r="B944" s="92"/>
      <c r="C944" s="92"/>
      <c r="D944" s="92"/>
      <c r="E944" s="380"/>
      <c r="F944" s="172"/>
      <c r="G944" s="172"/>
      <c r="H944"/>
    </row>
    <row r="945" spans="1:8" x14ac:dyDescent="0.25">
      <c r="A945" s="171" t="s">
        <v>71</v>
      </c>
      <c r="B945" s="92"/>
      <c r="C945" s="92"/>
      <c r="D945" s="92"/>
      <c r="E945" s="380"/>
      <c r="F945" s="172"/>
      <c r="G945" s="172"/>
      <c r="H945"/>
    </row>
    <row r="946" spans="1:8" x14ac:dyDescent="0.25">
      <c r="A946" s="171" t="s">
        <v>71</v>
      </c>
      <c r="B946" s="92"/>
      <c r="C946" s="92"/>
      <c r="D946" s="92"/>
      <c r="E946" s="380"/>
      <c r="F946" s="172"/>
      <c r="G946" s="172"/>
      <c r="H946"/>
    </row>
    <row r="947" spans="1:8" x14ac:dyDescent="0.25">
      <c r="A947" s="171" t="s">
        <v>71</v>
      </c>
      <c r="B947" s="92"/>
      <c r="C947" s="92"/>
      <c r="D947" s="92"/>
      <c r="E947" s="380"/>
      <c r="F947" s="172"/>
      <c r="G947" s="172"/>
      <c r="H947"/>
    </row>
    <row r="948" spans="1:8" x14ac:dyDescent="0.25">
      <c r="A948" s="171" t="s">
        <v>71</v>
      </c>
      <c r="B948" s="92"/>
      <c r="C948" s="92"/>
      <c r="D948" s="92"/>
      <c r="E948" s="380"/>
      <c r="F948" s="172"/>
      <c r="G948" s="172"/>
      <c r="H948"/>
    </row>
    <row r="949" spans="1:8" x14ac:dyDescent="0.25">
      <c r="A949" s="171" t="s">
        <v>71</v>
      </c>
      <c r="B949" s="92"/>
      <c r="C949" s="92"/>
      <c r="D949" s="92"/>
      <c r="E949" s="380"/>
      <c r="F949" s="172"/>
      <c r="G949" s="172"/>
      <c r="H949"/>
    </row>
    <row r="950" spans="1:8" x14ac:dyDescent="0.25">
      <c r="A950" s="171" t="s">
        <v>71</v>
      </c>
      <c r="B950" s="92"/>
      <c r="C950" s="92"/>
      <c r="D950" s="92"/>
      <c r="E950" s="380"/>
      <c r="F950" s="172"/>
      <c r="G950" s="172"/>
      <c r="H950"/>
    </row>
    <row r="951" spans="1:8" x14ac:dyDescent="0.25">
      <c r="A951" s="171" t="s">
        <v>71</v>
      </c>
      <c r="B951" s="92"/>
      <c r="C951" s="92"/>
      <c r="D951" s="92"/>
      <c r="E951" s="380"/>
      <c r="F951" s="172"/>
      <c r="G951" s="172"/>
      <c r="H951"/>
    </row>
    <row r="952" spans="1:8" x14ac:dyDescent="0.25">
      <c r="A952" s="171" t="s">
        <v>71</v>
      </c>
      <c r="B952" s="92"/>
      <c r="C952" s="92"/>
      <c r="D952" s="92"/>
      <c r="E952" s="380"/>
      <c r="F952" s="172"/>
      <c r="G952" s="172"/>
      <c r="H952"/>
    </row>
    <row r="953" spans="1:8" x14ac:dyDescent="0.25">
      <c r="A953" s="171" t="s">
        <v>71</v>
      </c>
      <c r="B953" s="92"/>
      <c r="C953" s="92"/>
      <c r="D953" s="92"/>
      <c r="E953" s="380"/>
      <c r="F953" s="172"/>
      <c r="G953" s="172"/>
      <c r="H953"/>
    </row>
    <row r="954" spans="1:8" x14ac:dyDescent="0.25">
      <c r="A954" s="171" t="s">
        <v>71</v>
      </c>
      <c r="B954" s="92"/>
      <c r="C954" s="92"/>
      <c r="D954" s="92"/>
      <c r="E954" s="380"/>
      <c r="F954" s="172"/>
      <c r="G954" s="172"/>
      <c r="H954"/>
    </row>
    <row r="955" spans="1:8" x14ac:dyDescent="0.25">
      <c r="A955" s="171" t="s">
        <v>71</v>
      </c>
      <c r="B955" s="92"/>
      <c r="C955" s="92"/>
      <c r="D955" s="92"/>
      <c r="E955" s="380"/>
      <c r="F955" s="172"/>
      <c r="G955" s="172"/>
      <c r="H955"/>
    </row>
    <row r="956" spans="1:8" x14ac:dyDescent="0.25">
      <c r="A956" s="171" t="s">
        <v>71</v>
      </c>
      <c r="B956" s="92"/>
      <c r="C956" s="92"/>
      <c r="D956" s="92"/>
      <c r="E956" s="380"/>
      <c r="F956" s="172"/>
      <c r="G956" s="172"/>
      <c r="H956"/>
    </row>
    <row r="957" spans="1:8" x14ac:dyDescent="0.25">
      <c r="A957" s="171" t="s">
        <v>71</v>
      </c>
      <c r="B957" s="92"/>
      <c r="C957" s="92"/>
      <c r="D957" s="92"/>
      <c r="E957" s="380"/>
      <c r="F957" s="172"/>
      <c r="G957" s="172"/>
      <c r="H957"/>
    </row>
    <row r="958" spans="1:8" x14ac:dyDescent="0.25">
      <c r="A958" s="171" t="s">
        <v>71</v>
      </c>
      <c r="B958" s="92"/>
      <c r="C958" s="92"/>
      <c r="D958" s="92"/>
      <c r="E958" s="380"/>
      <c r="F958" s="172"/>
      <c r="G958" s="172"/>
      <c r="H958"/>
    </row>
    <row r="959" spans="1:8" x14ac:dyDescent="0.25">
      <c r="A959" s="171" t="s">
        <v>71</v>
      </c>
      <c r="B959" s="92"/>
      <c r="C959" s="92"/>
      <c r="D959" s="92"/>
      <c r="E959" s="380"/>
      <c r="F959" s="172"/>
      <c r="G959" s="172"/>
      <c r="H959"/>
    </row>
    <row r="960" spans="1:8" x14ac:dyDescent="0.25">
      <c r="A960" s="171" t="s">
        <v>71</v>
      </c>
      <c r="B960" s="92"/>
      <c r="C960" s="92"/>
      <c r="D960" s="92"/>
      <c r="E960" s="380"/>
      <c r="F960" s="172"/>
      <c r="G960" s="172"/>
      <c r="H960"/>
    </row>
    <row r="961" spans="1:8" x14ac:dyDescent="0.25">
      <c r="A961" s="171" t="s">
        <v>71</v>
      </c>
      <c r="B961" s="92"/>
      <c r="C961" s="92"/>
      <c r="D961" s="92"/>
      <c r="E961" s="380"/>
      <c r="F961" s="172"/>
      <c r="G961" s="172"/>
      <c r="H961"/>
    </row>
    <row r="962" spans="1:8" x14ac:dyDescent="0.25">
      <c r="A962" s="171" t="s">
        <v>71</v>
      </c>
      <c r="B962" s="92"/>
      <c r="C962" s="92"/>
      <c r="D962" s="92"/>
      <c r="E962" s="380"/>
      <c r="F962" s="172"/>
      <c r="G962" s="172"/>
      <c r="H962"/>
    </row>
    <row r="963" spans="1:8" x14ac:dyDescent="0.25">
      <c r="A963" s="171" t="s">
        <v>71</v>
      </c>
      <c r="B963" s="92"/>
      <c r="C963" s="92"/>
      <c r="D963" s="92"/>
      <c r="E963" s="380"/>
      <c r="F963" s="172"/>
      <c r="G963" s="172"/>
      <c r="H963"/>
    </row>
    <row r="964" spans="1:8" x14ac:dyDescent="0.25">
      <c r="A964" s="171" t="s">
        <v>71</v>
      </c>
      <c r="B964" s="92"/>
      <c r="C964" s="92"/>
      <c r="D964" s="92"/>
      <c r="E964" s="380"/>
      <c r="F964" s="172"/>
      <c r="G964" s="172"/>
      <c r="H964"/>
    </row>
    <row r="965" spans="1:8" x14ac:dyDescent="0.25">
      <c r="A965" s="171" t="s">
        <v>71</v>
      </c>
      <c r="B965" s="92"/>
      <c r="C965" s="92"/>
      <c r="D965" s="92"/>
      <c r="E965" s="380"/>
      <c r="F965" s="172"/>
      <c r="G965" s="172"/>
      <c r="H965"/>
    </row>
    <row r="966" spans="1:8" x14ac:dyDescent="0.25">
      <c r="A966" s="171" t="s">
        <v>71</v>
      </c>
      <c r="B966" s="92"/>
      <c r="C966" s="92"/>
      <c r="D966" s="92"/>
      <c r="E966" s="380"/>
      <c r="F966" s="172"/>
      <c r="G966" s="172"/>
      <c r="H966"/>
    </row>
    <row r="967" spans="1:8" x14ac:dyDescent="0.25">
      <c r="A967" s="171" t="s">
        <v>71</v>
      </c>
      <c r="B967" s="92"/>
      <c r="C967" s="92"/>
      <c r="D967" s="92"/>
      <c r="E967" s="380"/>
      <c r="F967" s="172"/>
      <c r="G967" s="172"/>
      <c r="H967"/>
    </row>
    <row r="968" spans="1:8" x14ac:dyDescent="0.25">
      <c r="A968" s="171" t="s">
        <v>71</v>
      </c>
      <c r="B968" s="92"/>
      <c r="C968" s="92"/>
      <c r="D968" s="92"/>
      <c r="E968" s="380"/>
      <c r="F968" s="172"/>
      <c r="G968" s="172"/>
      <c r="H968"/>
    </row>
    <row r="969" spans="1:8" x14ac:dyDescent="0.25">
      <c r="A969" s="171" t="s">
        <v>71</v>
      </c>
      <c r="B969" s="92"/>
      <c r="C969" s="92"/>
      <c r="D969" s="92"/>
      <c r="E969" s="380"/>
      <c r="F969" s="172"/>
      <c r="G969" s="172"/>
      <c r="H969"/>
    </row>
    <row r="970" spans="1:8" x14ac:dyDescent="0.25">
      <c r="A970" s="171" t="s">
        <v>71</v>
      </c>
      <c r="B970" s="92"/>
      <c r="C970" s="92"/>
      <c r="D970" s="92"/>
      <c r="E970" s="380"/>
      <c r="F970" s="172"/>
      <c r="G970" s="172"/>
      <c r="H970"/>
    </row>
    <row r="971" spans="1:8" x14ac:dyDescent="0.25">
      <c r="A971" s="171" t="s">
        <v>71</v>
      </c>
      <c r="B971" s="92"/>
      <c r="C971" s="92"/>
      <c r="D971" s="92"/>
      <c r="E971" s="380"/>
      <c r="F971" s="172"/>
      <c r="G971" s="172"/>
      <c r="H971"/>
    </row>
    <row r="972" spans="1:8" x14ac:dyDescent="0.25">
      <c r="A972" s="171" t="s">
        <v>71</v>
      </c>
      <c r="B972" s="92"/>
      <c r="C972" s="92"/>
      <c r="D972" s="92"/>
      <c r="E972" s="380"/>
      <c r="F972" s="172"/>
      <c r="G972" s="172"/>
      <c r="H972"/>
    </row>
    <row r="973" spans="1:8" x14ac:dyDescent="0.25">
      <c r="A973" s="171" t="s">
        <v>71</v>
      </c>
      <c r="B973" s="92"/>
      <c r="C973" s="92"/>
      <c r="D973" s="92"/>
      <c r="E973" s="380"/>
      <c r="F973" s="172"/>
      <c r="G973" s="172"/>
      <c r="H973"/>
    </row>
    <row r="974" spans="1:8" ht="15.75" thickBot="1" x14ac:dyDescent="0.3">
      <c r="A974" s="173" t="s">
        <v>71</v>
      </c>
      <c r="B974" s="174"/>
      <c r="C974" s="174"/>
      <c r="D974" s="174"/>
      <c r="E974" s="381"/>
      <c r="F974" s="175"/>
      <c r="G974" s="175"/>
      <c r="H974"/>
    </row>
    <row r="975" spans="1:8" ht="15.75" thickBot="1" x14ac:dyDescent="0.3">
      <c r="E975" s="382"/>
    </row>
    <row r="976" spans="1:8" x14ac:dyDescent="0.25">
      <c r="A976" s="67" t="str">
        <f>N_2!B333</f>
        <v>Kraftwerk 8</v>
      </c>
      <c r="B976" s="377" t="s">
        <v>69</v>
      </c>
      <c r="C976" s="377" t="s">
        <v>70</v>
      </c>
      <c r="D976" s="97" t="s">
        <v>78</v>
      </c>
      <c r="E976" s="390" t="s">
        <v>79</v>
      </c>
      <c r="F976" s="137" t="s">
        <v>2</v>
      </c>
      <c r="G976" s="137"/>
      <c r="H976"/>
    </row>
    <row r="977" spans="1:8" x14ac:dyDescent="0.25">
      <c r="A977" s="66" t="str">
        <f>N_2!B336</f>
        <v>Erzeugungsauslagen</v>
      </c>
      <c r="B977" s="68">
        <f>SUM(B978:B1018)</f>
        <v>0</v>
      </c>
      <c r="C977" s="68">
        <f>SUM(C978:C1018)</f>
        <v>0</v>
      </c>
      <c r="D977" s="105">
        <f>SUM(D979:D1018)</f>
        <v>0</v>
      </c>
      <c r="E977" s="391">
        <f>SUM(E979:E1018)</f>
        <v>0</v>
      </c>
      <c r="F977" s="134"/>
      <c r="G977" s="133"/>
      <c r="H977"/>
    </row>
    <row r="978" spans="1:8" x14ac:dyDescent="0.25">
      <c r="A978" s="69"/>
      <c r="B978" s="105"/>
      <c r="C978" s="105"/>
      <c r="D978" s="107"/>
      <c r="E978" s="392"/>
      <c r="F978" s="133"/>
      <c r="G978" s="133"/>
      <c r="H978"/>
    </row>
    <row r="979" spans="1:8" x14ac:dyDescent="0.25">
      <c r="A979" s="171" t="s">
        <v>71</v>
      </c>
      <c r="B979" s="92">
        <v>0</v>
      </c>
      <c r="C979" s="92">
        <v>0</v>
      </c>
      <c r="D979" s="92"/>
      <c r="E979" s="380"/>
      <c r="F979" s="172"/>
      <c r="G979" s="172"/>
      <c r="H979"/>
    </row>
    <row r="980" spans="1:8" x14ac:dyDescent="0.25">
      <c r="A980" s="171" t="s">
        <v>71</v>
      </c>
      <c r="B980" s="92"/>
      <c r="C980" s="92"/>
      <c r="D980" s="92"/>
      <c r="E980" s="380"/>
      <c r="F980" s="172"/>
      <c r="G980" s="172"/>
      <c r="H980"/>
    </row>
    <row r="981" spans="1:8" x14ac:dyDescent="0.25">
      <c r="A981" s="171" t="s">
        <v>71</v>
      </c>
      <c r="B981" s="92"/>
      <c r="C981" s="92"/>
      <c r="D981" s="92"/>
      <c r="E981" s="380"/>
      <c r="F981" s="172"/>
      <c r="G981" s="172"/>
      <c r="H981"/>
    </row>
    <row r="982" spans="1:8" x14ac:dyDescent="0.25">
      <c r="A982" s="171" t="s">
        <v>71</v>
      </c>
      <c r="B982" s="92"/>
      <c r="C982" s="92"/>
      <c r="D982" s="92"/>
      <c r="E982" s="380"/>
      <c r="F982" s="172"/>
      <c r="G982" s="172"/>
      <c r="H982"/>
    </row>
    <row r="983" spans="1:8" x14ac:dyDescent="0.25">
      <c r="A983" s="171" t="s">
        <v>71</v>
      </c>
      <c r="B983" s="92"/>
      <c r="C983" s="92"/>
      <c r="D983" s="92"/>
      <c r="E983" s="380"/>
      <c r="F983" s="172"/>
      <c r="G983" s="172"/>
      <c r="H983"/>
    </row>
    <row r="984" spans="1:8" x14ac:dyDescent="0.25">
      <c r="A984" s="171" t="s">
        <v>71</v>
      </c>
      <c r="B984" s="92"/>
      <c r="C984" s="92"/>
      <c r="D984" s="92"/>
      <c r="E984" s="380"/>
      <c r="F984" s="172"/>
      <c r="G984" s="172"/>
      <c r="H984"/>
    </row>
    <row r="985" spans="1:8" x14ac:dyDescent="0.25">
      <c r="A985" s="171" t="s">
        <v>71</v>
      </c>
      <c r="B985" s="92"/>
      <c r="C985" s="92"/>
      <c r="D985" s="92"/>
      <c r="E985" s="380"/>
      <c r="F985" s="172"/>
      <c r="G985" s="172"/>
      <c r="H985"/>
    </row>
    <row r="986" spans="1:8" x14ac:dyDescent="0.25">
      <c r="A986" s="171" t="s">
        <v>71</v>
      </c>
      <c r="B986" s="92"/>
      <c r="C986" s="92"/>
      <c r="D986" s="92"/>
      <c r="E986" s="380"/>
      <c r="F986" s="172"/>
      <c r="G986" s="172"/>
      <c r="H986"/>
    </row>
    <row r="987" spans="1:8" x14ac:dyDescent="0.25">
      <c r="A987" s="171" t="s">
        <v>71</v>
      </c>
      <c r="B987" s="92"/>
      <c r="C987" s="92"/>
      <c r="D987" s="92"/>
      <c r="E987" s="380"/>
      <c r="F987" s="172"/>
      <c r="G987" s="172"/>
      <c r="H987"/>
    </row>
    <row r="988" spans="1:8" x14ac:dyDescent="0.25">
      <c r="A988" s="171" t="s">
        <v>71</v>
      </c>
      <c r="B988" s="92"/>
      <c r="C988" s="92"/>
      <c r="D988" s="92"/>
      <c r="E988" s="380"/>
      <c r="F988" s="172"/>
      <c r="G988" s="172"/>
      <c r="H988"/>
    </row>
    <row r="989" spans="1:8" x14ac:dyDescent="0.25">
      <c r="A989" s="171" t="s">
        <v>71</v>
      </c>
      <c r="B989" s="92"/>
      <c r="C989" s="92"/>
      <c r="D989" s="92"/>
      <c r="E989" s="380"/>
      <c r="F989" s="172"/>
      <c r="G989" s="172"/>
      <c r="H989"/>
    </row>
    <row r="990" spans="1:8" x14ac:dyDescent="0.25">
      <c r="A990" s="171" t="s">
        <v>71</v>
      </c>
      <c r="B990" s="92"/>
      <c r="C990" s="92"/>
      <c r="D990" s="92"/>
      <c r="E990" s="380"/>
      <c r="F990" s="172"/>
      <c r="G990" s="172"/>
      <c r="H990"/>
    </row>
    <row r="991" spans="1:8" x14ac:dyDescent="0.25">
      <c r="A991" s="171" t="s">
        <v>71</v>
      </c>
      <c r="B991" s="92"/>
      <c r="C991" s="92"/>
      <c r="D991" s="92"/>
      <c r="E991" s="380"/>
      <c r="F991" s="172"/>
      <c r="G991" s="172"/>
      <c r="H991"/>
    </row>
    <row r="992" spans="1:8" x14ac:dyDescent="0.25">
      <c r="A992" s="171" t="s">
        <v>71</v>
      </c>
      <c r="B992" s="92"/>
      <c r="C992" s="92"/>
      <c r="D992" s="92"/>
      <c r="E992" s="380"/>
      <c r="F992" s="172"/>
      <c r="G992" s="172"/>
      <c r="H992"/>
    </row>
    <row r="993" spans="1:8" x14ac:dyDescent="0.25">
      <c r="A993" s="171" t="s">
        <v>71</v>
      </c>
      <c r="B993" s="92"/>
      <c r="C993" s="92"/>
      <c r="D993" s="92"/>
      <c r="E993" s="380"/>
      <c r="F993" s="172"/>
      <c r="G993" s="172"/>
      <c r="H993"/>
    </row>
    <row r="994" spans="1:8" x14ac:dyDescent="0.25">
      <c r="A994" s="171" t="s">
        <v>71</v>
      </c>
      <c r="B994" s="92"/>
      <c r="C994" s="92"/>
      <c r="D994" s="92"/>
      <c r="E994" s="380"/>
      <c r="F994" s="172"/>
      <c r="G994" s="172"/>
      <c r="H994"/>
    </row>
    <row r="995" spans="1:8" x14ac:dyDescent="0.25">
      <c r="A995" s="171" t="s">
        <v>71</v>
      </c>
      <c r="B995" s="92"/>
      <c r="C995" s="92"/>
      <c r="D995" s="92"/>
      <c r="E995" s="380"/>
      <c r="F995" s="172"/>
      <c r="G995" s="172"/>
      <c r="H995"/>
    </row>
    <row r="996" spans="1:8" x14ac:dyDescent="0.25">
      <c r="A996" s="171" t="s">
        <v>71</v>
      </c>
      <c r="B996" s="92"/>
      <c r="C996" s="92"/>
      <c r="D996" s="92"/>
      <c r="E996" s="380"/>
      <c r="F996" s="172"/>
      <c r="G996" s="172"/>
      <c r="H996"/>
    </row>
    <row r="997" spans="1:8" x14ac:dyDescent="0.25">
      <c r="A997" s="171" t="s">
        <v>71</v>
      </c>
      <c r="B997" s="92"/>
      <c r="C997" s="92"/>
      <c r="D997" s="92"/>
      <c r="E997" s="380"/>
      <c r="F997" s="172"/>
      <c r="G997" s="172"/>
      <c r="H997"/>
    </row>
    <row r="998" spans="1:8" x14ac:dyDescent="0.25">
      <c r="A998" s="171" t="s">
        <v>71</v>
      </c>
      <c r="B998" s="92"/>
      <c r="C998" s="92"/>
      <c r="D998" s="92"/>
      <c r="E998" s="380"/>
      <c r="F998" s="172"/>
      <c r="G998" s="172"/>
      <c r="H998"/>
    </row>
    <row r="999" spans="1:8" x14ac:dyDescent="0.25">
      <c r="A999" s="171" t="s">
        <v>71</v>
      </c>
      <c r="B999" s="92"/>
      <c r="C999" s="92"/>
      <c r="D999" s="92"/>
      <c r="E999" s="380"/>
      <c r="F999" s="172"/>
      <c r="G999" s="172"/>
      <c r="H999"/>
    </row>
    <row r="1000" spans="1:8" x14ac:dyDescent="0.25">
      <c r="A1000" s="171" t="s">
        <v>71</v>
      </c>
      <c r="B1000" s="92"/>
      <c r="C1000" s="92"/>
      <c r="D1000" s="92"/>
      <c r="E1000" s="380"/>
      <c r="F1000" s="172"/>
      <c r="G1000" s="172"/>
      <c r="H1000"/>
    </row>
    <row r="1001" spans="1:8" x14ac:dyDescent="0.25">
      <c r="A1001" s="171" t="s">
        <v>71</v>
      </c>
      <c r="B1001" s="92"/>
      <c r="C1001" s="92"/>
      <c r="D1001" s="92"/>
      <c r="E1001" s="380"/>
      <c r="F1001" s="172"/>
      <c r="G1001" s="172"/>
      <c r="H1001"/>
    </row>
    <row r="1002" spans="1:8" x14ac:dyDescent="0.25">
      <c r="A1002" s="171" t="s">
        <v>71</v>
      </c>
      <c r="B1002" s="92"/>
      <c r="C1002" s="92"/>
      <c r="D1002" s="92"/>
      <c r="E1002" s="380"/>
      <c r="F1002" s="172"/>
      <c r="G1002" s="172"/>
      <c r="H1002"/>
    </row>
    <row r="1003" spans="1:8" x14ac:dyDescent="0.25">
      <c r="A1003" s="171" t="s">
        <v>71</v>
      </c>
      <c r="B1003" s="92"/>
      <c r="C1003" s="92"/>
      <c r="D1003" s="92"/>
      <c r="E1003" s="380"/>
      <c r="F1003" s="172"/>
      <c r="G1003" s="172"/>
      <c r="H1003"/>
    </row>
    <row r="1004" spans="1:8" x14ac:dyDescent="0.25">
      <c r="A1004" s="171" t="s">
        <v>71</v>
      </c>
      <c r="B1004" s="92"/>
      <c r="C1004" s="92"/>
      <c r="D1004" s="92"/>
      <c r="E1004" s="380"/>
      <c r="F1004" s="172"/>
      <c r="G1004" s="172"/>
      <c r="H1004"/>
    </row>
    <row r="1005" spans="1:8" x14ac:dyDescent="0.25">
      <c r="A1005" s="171" t="s">
        <v>71</v>
      </c>
      <c r="B1005" s="92"/>
      <c r="C1005" s="92"/>
      <c r="D1005" s="92"/>
      <c r="E1005" s="380"/>
      <c r="F1005" s="172"/>
      <c r="G1005" s="172"/>
      <c r="H1005"/>
    </row>
    <row r="1006" spans="1:8" x14ac:dyDescent="0.25">
      <c r="A1006" s="171" t="s">
        <v>71</v>
      </c>
      <c r="B1006" s="92"/>
      <c r="C1006" s="92"/>
      <c r="D1006" s="92"/>
      <c r="E1006" s="380"/>
      <c r="F1006" s="172"/>
      <c r="G1006" s="172"/>
      <c r="H1006"/>
    </row>
    <row r="1007" spans="1:8" x14ac:dyDescent="0.25">
      <c r="A1007" s="171" t="s">
        <v>71</v>
      </c>
      <c r="B1007" s="92"/>
      <c r="C1007" s="92"/>
      <c r="D1007" s="92"/>
      <c r="E1007" s="380"/>
      <c r="F1007" s="172"/>
      <c r="G1007" s="172"/>
      <c r="H1007"/>
    </row>
    <row r="1008" spans="1:8" x14ac:dyDescent="0.25">
      <c r="A1008" s="171" t="s">
        <v>71</v>
      </c>
      <c r="B1008" s="92"/>
      <c r="C1008" s="92"/>
      <c r="D1008" s="92"/>
      <c r="E1008" s="380"/>
      <c r="F1008" s="172"/>
      <c r="G1008" s="172"/>
      <c r="H1008"/>
    </row>
    <row r="1009" spans="1:8" x14ac:dyDescent="0.25">
      <c r="A1009" s="171" t="s">
        <v>71</v>
      </c>
      <c r="B1009" s="92"/>
      <c r="C1009" s="92"/>
      <c r="D1009" s="92"/>
      <c r="E1009" s="380"/>
      <c r="F1009" s="172"/>
      <c r="G1009" s="172"/>
      <c r="H1009"/>
    </row>
    <row r="1010" spans="1:8" x14ac:dyDescent="0.25">
      <c r="A1010" s="171" t="s">
        <v>71</v>
      </c>
      <c r="B1010" s="92"/>
      <c r="C1010" s="92"/>
      <c r="D1010" s="92"/>
      <c r="E1010" s="380"/>
      <c r="F1010" s="172"/>
      <c r="G1010" s="172"/>
      <c r="H1010"/>
    </row>
    <row r="1011" spans="1:8" x14ac:dyDescent="0.25">
      <c r="A1011" s="171" t="s">
        <v>71</v>
      </c>
      <c r="B1011" s="92"/>
      <c r="C1011" s="92"/>
      <c r="D1011" s="92"/>
      <c r="E1011" s="380"/>
      <c r="F1011" s="172"/>
      <c r="G1011" s="172"/>
      <c r="H1011"/>
    </row>
    <row r="1012" spans="1:8" x14ac:dyDescent="0.25">
      <c r="A1012" s="171" t="s">
        <v>71</v>
      </c>
      <c r="B1012" s="92"/>
      <c r="C1012" s="92"/>
      <c r="D1012" s="92"/>
      <c r="E1012" s="380"/>
      <c r="F1012" s="172"/>
      <c r="G1012" s="172"/>
      <c r="H1012"/>
    </row>
    <row r="1013" spans="1:8" x14ac:dyDescent="0.25">
      <c r="A1013" s="171" t="s">
        <v>71</v>
      </c>
      <c r="B1013" s="92"/>
      <c r="C1013" s="92"/>
      <c r="D1013" s="92"/>
      <c r="E1013" s="380"/>
      <c r="F1013" s="172"/>
      <c r="G1013" s="172"/>
      <c r="H1013"/>
    </row>
    <row r="1014" spans="1:8" x14ac:dyDescent="0.25">
      <c r="A1014" s="171" t="s">
        <v>71</v>
      </c>
      <c r="B1014" s="92"/>
      <c r="C1014" s="92"/>
      <c r="D1014" s="92"/>
      <c r="E1014" s="380"/>
      <c r="F1014" s="172"/>
      <c r="G1014" s="172"/>
      <c r="H1014"/>
    </row>
    <row r="1015" spans="1:8" x14ac:dyDescent="0.25">
      <c r="A1015" s="171" t="s">
        <v>71</v>
      </c>
      <c r="B1015" s="92"/>
      <c r="C1015" s="92"/>
      <c r="D1015" s="92"/>
      <c r="E1015" s="380"/>
      <c r="F1015" s="172"/>
      <c r="G1015" s="172"/>
      <c r="H1015"/>
    </row>
    <row r="1016" spans="1:8" x14ac:dyDescent="0.25">
      <c r="A1016" s="171" t="s">
        <v>71</v>
      </c>
      <c r="B1016" s="92"/>
      <c r="C1016" s="92"/>
      <c r="D1016" s="92"/>
      <c r="E1016" s="380"/>
      <c r="F1016" s="172"/>
      <c r="G1016" s="172"/>
      <c r="H1016"/>
    </row>
    <row r="1017" spans="1:8" x14ac:dyDescent="0.25">
      <c r="A1017" s="171" t="s">
        <v>71</v>
      </c>
      <c r="B1017" s="92"/>
      <c r="C1017" s="92"/>
      <c r="D1017" s="92"/>
      <c r="E1017" s="380"/>
      <c r="F1017" s="172"/>
      <c r="G1017" s="172"/>
      <c r="H1017"/>
    </row>
    <row r="1018" spans="1:8" ht="15.75" thickBot="1" x14ac:dyDescent="0.3">
      <c r="A1018" s="173" t="s">
        <v>71</v>
      </c>
      <c r="B1018" s="174"/>
      <c r="C1018" s="174"/>
      <c r="D1018" s="174"/>
      <c r="E1018" s="381"/>
      <c r="F1018" s="175"/>
      <c r="G1018" s="175"/>
      <c r="H1018"/>
    </row>
    <row r="1019" spans="1:8" ht="15.75" thickBot="1" x14ac:dyDescent="0.3">
      <c r="E1019" s="382"/>
    </row>
    <row r="1020" spans="1:8" x14ac:dyDescent="0.25">
      <c r="A1020" s="67" t="str">
        <f>N_2!B338</f>
        <v>Kraftwerk 9</v>
      </c>
      <c r="B1020" s="377" t="s">
        <v>69</v>
      </c>
      <c r="C1020" s="377" t="s">
        <v>70</v>
      </c>
      <c r="D1020" s="97" t="s">
        <v>78</v>
      </c>
      <c r="E1020" s="390" t="s">
        <v>79</v>
      </c>
      <c r="F1020" s="137" t="s">
        <v>2</v>
      </c>
      <c r="G1020" s="137"/>
      <c r="H1020"/>
    </row>
    <row r="1021" spans="1:8" x14ac:dyDescent="0.25">
      <c r="A1021" s="66" t="str">
        <f>N_2!B341</f>
        <v>Erzeugungsauslagen</v>
      </c>
      <c r="B1021" s="68">
        <f>SUM(B1022:B1062)</f>
        <v>0</v>
      </c>
      <c r="C1021" s="68">
        <f>SUM(C1022:C1062)</f>
        <v>0</v>
      </c>
      <c r="D1021" s="105">
        <f>SUM(D1023:D1062)</f>
        <v>0</v>
      </c>
      <c r="E1021" s="391">
        <f>SUM(E1023:E1062)</f>
        <v>0</v>
      </c>
      <c r="F1021" s="134"/>
      <c r="G1021" s="133"/>
      <c r="H1021"/>
    </row>
    <row r="1022" spans="1:8" x14ac:dyDescent="0.25">
      <c r="A1022" s="69"/>
      <c r="B1022" s="105"/>
      <c r="C1022" s="105"/>
      <c r="D1022" s="107"/>
      <c r="E1022" s="392"/>
      <c r="F1022" s="133"/>
      <c r="G1022" s="133"/>
      <c r="H1022"/>
    </row>
    <row r="1023" spans="1:8" x14ac:dyDescent="0.25">
      <c r="A1023" s="171" t="s">
        <v>71</v>
      </c>
      <c r="B1023" s="92">
        <v>0</v>
      </c>
      <c r="C1023" s="92">
        <v>0</v>
      </c>
      <c r="D1023" s="92"/>
      <c r="E1023" s="380"/>
      <c r="F1023" s="172"/>
      <c r="G1023" s="172"/>
      <c r="H1023"/>
    </row>
    <row r="1024" spans="1:8" x14ac:dyDescent="0.25">
      <c r="A1024" s="171" t="s">
        <v>71</v>
      </c>
      <c r="B1024" s="92"/>
      <c r="C1024" s="92"/>
      <c r="D1024" s="92"/>
      <c r="E1024" s="380"/>
      <c r="F1024" s="172"/>
      <c r="G1024" s="172"/>
      <c r="H1024"/>
    </row>
    <row r="1025" spans="1:8" x14ac:dyDescent="0.25">
      <c r="A1025" s="171" t="s">
        <v>71</v>
      </c>
      <c r="B1025" s="92"/>
      <c r="C1025" s="92"/>
      <c r="D1025" s="92"/>
      <c r="E1025" s="380"/>
      <c r="F1025" s="172"/>
      <c r="G1025" s="172"/>
      <c r="H1025"/>
    </row>
    <row r="1026" spans="1:8" x14ac:dyDescent="0.25">
      <c r="A1026" s="171" t="s">
        <v>71</v>
      </c>
      <c r="B1026" s="92"/>
      <c r="C1026" s="92"/>
      <c r="D1026" s="92"/>
      <c r="E1026" s="380"/>
      <c r="F1026" s="172"/>
      <c r="G1026" s="172"/>
      <c r="H1026"/>
    </row>
    <row r="1027" spans="1:8" x14ac:dyDescent="0.25">
      <c r="A1027" s="171" t="s">
        <v>71</v>
      </c>
      <c r="B1027" s="92"/>
      <c r="C1027" s="92"/>
      <c r="D1027" s="92"/>
      <c r="E1027" s="380"/>
      <c r="F1027" s="172"/>
      <c r="G1027" s="172"/>
      <c r="H1027"/>
    </row>
    <row r="1028" spans="1:8" x14ac:dyDescent="0.25">
      <c r="A1028" s="171" t="s">
        <v>71</v>
      </c>
      <c r="B1028" s="92"/>
      <c r="C1028" s="92"/>
      <c r="D1028" s="92"/>
      <c r="E1028" s="380"/>
      <c r="F1028" s="172"/>
      <c r="G1028" s="172"/>
      <c r="H1028"/>
    </row>
    <row r="1029" spans="1:8" x14ac:dyDescent="0.25">
      <c r="A1029" s="171" t="s">
        <v>71</v>
      </c>
      <c r="B1029" s="92"/>
      <c r="C1029" s="92"/>
      <c r="D1029" s="92"/>
      <c r="E1029" s="380"/>
      <c r="F1029" s="172"/>
      <c r="G1029" s="172"/>
      <c r="H1029"/>
    </row>
    <row r="1030" spans="1:8" x14ac:dyDescent="0.25">
      <c r="A1030" s="171" t="s">
        <v>71</v>
      </c>
      <c r="B1030" s="92"/>
      <c r="C1030" s="92"/>
      <c r="D1030" s="92"/>
      <c r="E1030" s="380"/>
      <c r="F1030" s="172"/>
      <c r="G1030" s="172"/>
      <c r="H1030"/>
    </row>
    <row r="1031" spans="1:8" x14ac:dyDescent="0.25">
      <c r="A1031" s="171" t="s">
        <v>71</v>
      </c>
      <c r="B1031" s="92"/>
      <c r="C1031" s="92"/>
      <c r="D1031" s="92"/>
      <c r="E1031" s="380"/>
      <c r="F1031" s="172"/>
      <c r="G1031" s="172"/>
      <c r="H1031"/>
    </row>
    <row r="1032" spans="1:8" x14ac:dyDescent="0.25">
      <c r="A1032" s="171" t="s">
        <v>71</v>
      </c>
      <c r="B1032" s="92"/>
      <c r="C1032" s="92"/>
      <c r="D1032" s="92"/>
      <c r="E1032" s="380"/>
      <c r="F1032" s="172"/>
      <c r="G1032" s="172"/>
      <c r="H1032"/>
    </row>
    <row r="1033" spans="1:8" x14ac:dyDescent="0.25">
      <c r="A1033" s="171" t="s">
        <v>71</v>
      </c>
      <c r="B1033" s="92"/>
      <c r="C1033" s="92"/>
      <c r="D1033" s="92"/>
      <c r="E1033" s="380"/>
      <c r="F1033" s="172"/>
      <c r="G1033" s="172"/>
      <c r="H1033"/>
    </row>
    <row r="1034" spans="1:8" x14ac:dyDescent="0.25">
      <c r="A1034" s="171" t="s">
        <v>71</v>
      </c>
      <c r="B1034" s="92"/>
      <c r="C1034" s="92"/>
      <c r="D1034" s="92"/>
      <c r="E1034" s="380"/>
      <c r="F1034" s="172"/>
      <c r="G1034" s="172"/>
      <c r="H1034"/>
    </row>
    <row r="1035" spans="1:8" x14ac:dyDescent="0.25">
      <c r="A1035" s="171" t="s">
        <v>71</v>
      </c>
      <c r="B1035" s="92"/>
      <c r="C1035" s="92"/>
      <c r="D1035" s="92"/>
      <c r="E1035" s="380"/>
      <c r="F1035" s="172"/>
      <c r="G1035" s="172"/>
      <c r="H1035"/>
    </row>
    <row r="1036" spans="1:8" x14ac:dyDescent="0.25">
      <c r="A1036" s="171" t="s">
        <v>71</v>
      </c>
      <c r="B1036" s="92"/>
      <c r="C1036" s="92"/>
      <c r="D1036" s="92"/>
      <c r="E1036" s="380"/>
      <c r="F1036" s="172"/>
      <c r="G1036" s="172"/>
      <c r="H1036"/>
    </row>
    <row r="1037" spans="1:8" x14ac:dyDescent="0.25">
      <c r="A1037" s="171" t="s">
        <v>71</v>
      </c>
      <c r="B1037" s="92"/>
      <c r="C1037" s="92"/>
      <c r="D1037" s="92"/>
      <c r="E1037" s="380"/>
      <c r="F1037" s="172"/>
      <c r="G1037" s="172"/>
      <c r="H1037"/>
    </row>
    <row r="1038" spans="1:8" x14ac:dyDescent="0.25">
      <c r="A1038" s="171" t="s">
        <v>71</v>
      </c>
      <c r="B1038" s="92"/>
      <c r="C1038" s="92"/>
      <c r="D1038" s="92"/>
      <c r="E1038" s="380"/>
      <c r="F1038" s="172"/>
      <c r="G1038" s="172"/>
      <c r="H1038"/>
    </row>
    <row r="1039" spans="1:8" x14ac:dyDescent="0.25">
      <c r="A1039" s="171" t="s">
        <v>71</v>
      </c>
      <c r="B1039" s="92"/>
      <c r="C1039" s="92"/>
      <c r="D1039" s="92"/>
      <c r="E1039" s="380"/>
      <c r="F1039" s="172"/>
      <c r="G1039" s="172"/>
      <c r="H1039"/>
    </row>
    <row r="1040" spans="1:8" x14ac:dyDescent="0.25">
      <c r="A1040" s="171" t="s">
        <v>71</v>
      </c>
      <c r="B1040" s="92"/>
      <c r="C1040" s="92"/>
      <c r="D1040" s="92"/>
      <c r="E1040" s="380"/>
      <c r="F1040" s="172"/>
      <c r="G1040" s="172"/>
      <c r="H1040"/>
    </row>
    <row r="1041" spans="1:8" x14ac:dyDescent="0.25">
      <c r="A1041" s="171" t="s">
        <v>71</v>
      </c>
      <c r="B1041" s="92"/>
      <c r="C1041" s="92"/>
      <c r="D1041" s="92"/>
      <c r="E1041" s="380"/>
      <c r="F1041" s="172"/>
      <c r="G1041" s="172"/>
      <c r="H1041"/>
    </row>
    <row r="1042" spans="1:8" x14ac:dyDescent="0.25">
      <c r="A1042" s="171" t="s">
        <v>71</v>
      </c>
      <c r="B1042" s="92"/>
      <c r="C1042" s="92"/>
      <c r="D1042" s="92"/>
      <c r="E1042" s="380"/>
      <c r="F1042" s="172"/>
      <c r="G1042" s="172"/>
      <c r="H1042"/>
    </row>
    <row r="1043" spans="1:8" x14ac:dyDescent="0.25">
      <c r="A1043" s="171" t="s">
        <v>71</v>
      </c>
      <c r="B1043" s="92"/>
      <c r="C1043" s="92"/>
      <c r="D1043" s="92"/>
      <c r="E1043" s="380"/>
      <c r="F1043" s="172"/>
      <c r="G1043" s="172"/>
      <c r="H1043"/>
    </row>
    <row r="1044" spans="1:8" x14ac:dyDescent="0.25">
      <c r="A1044" s="171" t="s">
        <v>71</v>
      </c>
      <c r="B1044" s="92"/>
      <c r="C1044" s="92"/>
      <c r="D1044" s="92"/>
      <c r="E1044" s="380"/>
      <c r="F1044" s="172"/>
      <c r="G1044" s="172"/>
      <c r="H1044"/>
    </row>
    <row r="1045" spans="1:8" x14ac:dyDescent="0.25">
      <c r="A1045" s="171" t="s">
        <v>71</v>
      </c>
      <c r="B1045" s="92"/>
      <c r="C1045" s="92"/>
      <c r="D1045" s="92"/>
      <c r="E1045" s="380"/>
      <c r="F1045" s="172"/>
      <c r="G1045" s="172"/>
      <c r="H1045"/>
    </row>
    <row r="1046" spans="1:8" x14ac:dyDescent="0.25">
      <c r="A1046" s="171" t="s">
        <v>71</v>
      </c>
      <c r="B1046" s="92"/>
      <c r="C1046" s="92"/>
      <c r="D1046" s="92"/>
      <c r="E1046" s="380"/>
      <c r="F1046" s="172"/>
      <c r="G1046" s="172"/>
      <c r="H1046"/>
    </row>
    <row r="1047" spans="1:8" x14ac:dyDescent="0.25">
      <c r="A1047" s="171" t="s">
        <v>71</v>
      </c>
      <c r="B1047" s="92"/>
      <c r="C1047" s="92"/>
      <c r="D1047" s="92"/>
      <c r="E1047" s="380"/>
      <c r="F1047" s="172"/>
      <c r="G1047" s="172"/>
      <c r="H1047"/>
    </row>
    <row r="1048" spans="1:8" x14ac:dyDescent="0.25">
      <c r="A1048" s="171" t="s">
        <v>71</v>
      </c>
      <c r="B1048" s="92"/>
      <c r="C1048" s="92"/>
      <c r="D1048" s="92"/>
      <c r="E1048" s="380"/>
      <c r="F1048" s="172"/>
      <c r="G1048" s="172"/>
      <c r="H1048"/>
    </row>
    <row r="1049" spans="1:8" x14ac:dyDescent="0.25">
      <c r="A1049" s="171" t="s">
        <v>71</v>
      </c>
      <c r="B1049" s="92"/>
      <c r="C1049" s="92"/>
      <c r="D1049" s="92"/>
      <c r="E1049" s="380"/>
      <c r="F1049" s="172"/>
      <c r="G1049" s="172"/>
      <c r="H1049"/>
    </row>
    <row r="1050" spans="1:8" x14ac:dyDescent="0.25">
      <c r="A1050" s="171" t="s">
        <v>71</v>
      </c>
      <c r="B1050" s="92"/>
      <c r="C1050" s="92"/>
      <c r="D1050" s="92"/>
      <c r="E1050" s="380"/>
      <c r="F1050" s="172"/>
      <c r="G1050" s="172"/>
      <c r="H1050"/>
    </row>
    <row r="1051" spans="1:8" x14ac:dyDescent="0.25">
      <c r="A1051" s="171" t="s">
        <v>71</v>
      </c>
      <c r="B1051" s="92"/>
      <c r="C1051" s="92"/>
      <c r="D1051" s="92"/>
      <c r="E1051" s="380"/>
      <c r="F1051" s="172"/>
      <c r="G1051" s="172"/>
      <c r="H1051"/>
    </row>
    <row r="1052" spans="1:8" x14ac:dyDescent="0.25">
      <c r="A1052" s="171" t="s">
        <v>71</v>
      </c>
      <c r="B1052" s="92"/>
      <c r="C1052" s="92"/>
      <c r="D1052" s="92"/>
      <c r="E1052" s="380"/>
      <c r="F1052" s="172"/>
      <c r="G1052" s="172"/>
      <c r="H1052"/>
    </row>
    <row r="1053" spans="1:8" x14ac:dyDescent="0.25">
      <c r="A1053" s="171" t="s">
        <v>71</v>
      </c>
      <c r="B1053" s="92"/>
      <c r="C1053" s="92"/>
      <c r="D1053" s="92"/>
      <c r="E1053" s="380"/>
      <c r="F1053" s="172"/>
      <c r="G1053" s="172"/>
      <c r="H1053"/>
    </row>
    <row r="1054" spans="1:8" x14ac:dyDescent="0.25">
      <c r="A1054" s="171" t="s">
        <v>71</v>
      </c>
      <c r="B1054" s="92"/>
      <c r="C1054" s="92"/>
      <c r="D1054" s="92"/>
      <c r="E1054" s="380"/>
      <c r="F1054" s="172"/>
      <c r="G1054" s="172"/>
      <c r="H1054"/>
    </row>
    <row r="1055" spans="1:8" x14ac:dyDescent="0.25">
      <c r="A1055" s="171" t="s">
        <v>71</v>
      </c>
      <c r="B1055" s="92"/>
      <c r="C1055" s="92"/>
      <c r="D1055" s="92"/>
      <c r="E1055" s="380"/>
      <c r="F1055" s="172"/>
      <c r="G1055" s="172"/>
      <c r="H1055"/>
    </row>
    <row r="1056" spans="1:8" x14ac:dyDescent="0.25">
      <c r="A1056" s="171" t="s">
        <v>71</v>
      </c>
      <c r="B1056" s="92"/>
      <c r="C1056" s="92"/>
      <c r="D1056" s="92"/>
      <c r="E1056" s="380"/>
      <c r="F1056" s="172"/>
      <c r="G1056" s="172"/>
      <c r="H1056"/>
    </row>
    <row r="1057" spans="1:8" x14ac:dyDescent="0.25">
      <c r="A1057" s="171" t="s">
        <v>71</v>
      </c>
      <c r="B1057" s="92"/>
      <c r="C1057" s="92"/>
      <c r="D1057" s="92"/>
      <c r="E1057" s="380"/>
      <c r="F1057" s="172"/>
      <c r="G1057" s="172"/>
      <c r="H1057"/>
    </row>
    <row r="1058" spans="1:8" x14ac:dyDescent="0.25">
      <c r="A1058" s="171" t="s">
        <v>71</v>
      </c>
      <c r="B1058" s="92"/>
      <c r="C1058" s="92"/>
      <c r="D1058" s="92"/>
      <c r="E1058" s="380"/>
      <c r="F1058" s="172"/>
      <c r="G1058" s="172"/>
      <c r="H1058"/>
    </row>
    <row r="1059" spans="1:8" x14ac:dyDescent="0.25">
      <c r="A1059" s="171" t="s">
        <v>71</v>
      </c>
      <c r="B1059" s="92"/>
      <c r="C1059" s="92"/>
      <c r="D1059" s="92"/>
      <c r="E1059" s="380"/>
      <c r="F1059" s="172"/>
      <c r="G1059" s="172"/>
      <c r="H1059"/>
    </row>
    <row r="1060" spans="1:8" x14ac:dyDescent="0.25">
      <c r="A1060" s="171" t="s">
        <v>71</v>
      </c>
      <c r="B1060" s="92"/>
      <c r="C1060" s="92"/>
      <c r="D1060" s="92"/>
      <c r="E1060" s="380"/>
      <c r="F1060" s="172"/>
      <c r="G1060" s="172"/>
      <c r="H1060"/>
    </row>
    <row r="1061" spans="1:8" x14ac:dyDescent="0.25">
      <c r="A1061" s="171" t="s">
        <v>71</v>
      </c>
      <c r="B1061" s="92"/>
      <c r="C1061" s="92"/>
      <c r="D1061" s="92"/>
      <c r="E1061" s="380"/>
      <c r="F1061" s="172"/>
      <c r="G1061" s="172"/>
      <c r="H1061"/>
    </row>
    <row r="1062" spans="1:8" ht="15.75" thickBot="1" x14ac:dyDescent="0.3">
      <c r="A1062" s="173" t="s">
        <v>71</v>
      </c>
      <c r="B1062" s="174"/>
      <c r="C1062" s="174"/>
      <c r="D1062" s="174"/>
      <c r="E1062" s="381"/>
      <c r="F1062" s="175"/>
      <c r="G1062" s="175"/>
      <c r="H1062"/>
    </row>
    <row r="1063" spans="1:8" ht="15.75" thickBot="1" x14ac:dyDescent="0.3">
      <c r="E1063" s="382"/>
    </row>
    <row r="1064" spans="1:8" x14ac:dyDescent="0.25">
      <c r="A1064" s="67" t="str">
        <f>N_2!B343</f>
        <v>Kraftwerk 10</v>
      </c>
      <c r="B1064" s="377" t="s">
        <v>69</v>
      </c>
      <c r="C1064" s="377" t="s">
        <v>70</v>
      </c>
      <c r="D1064" s="97" t="s">
        <v>78</v>
      </c>
      <c r="E1064" s="390" t="s">
        <v>79</v>
      </c>
      <c r="F1064" s="137" t="s">
        <v>2</v>
      </c>
      <c r="G1064" s="137"/>
      <c r="H1064"/>
    </row>
    <row r="1065" spans="1:8" x14ac:dyDescent="0.25">
      <c r="A1065" s="91" t="str">
        <f>N_2!B346</f>
        <v>Erzeugungsauslagen</v>
      </c>
      <c r="B1065" s="68">
        <f>SUM(B1066:B1106)</f>
        <v>0</v>
      </c>
      <c r="C1065" s="68">
        <f>SUM(C1066:C1106)</f>
        <v>0</v>
      </c>
      <c r="D1065" s="105">
        <f>SUM(D1067:D1106)</f>
        <v>0</v>
      </c>
      <c r="E1065" s="391">
        <f>SUM(E1067:E1106)</f>
        <v>0</v>
      </c>
      <c r="F1065" s="134"/>
      <c r="G1065" s="133"/>
      <c r="H1065"/>
    </row>
    <row r="1066" spans="1:8" x14ac:dyDescent="0.25">
      <c r="A1066" s="69"/>
      <c r="B1066" s="105"/>
      <c r="C1066" s="105"/>
      <c r="D1066" s="107"/>
      <c r="E1066" s="392"/>
      <c r="F1066" s="133"/>
      <c r="G1066" s="133"/>
      <c r="H1066"/>
    </row>
    <row r="1067" spans="1:8" x14ac:dyDescent="0.25">
      <c r="A1067" s="171" t="s">
        <v>71</v>
      </c>
      <c r="B1067" s="92">
        <v>0</v>
      </c>
      <c r="C1067" s="92">
        <v>0</v>
      </c>
      <c r="D1067" s="92"/>
      <c r="E1067" s="380"/>
      <c r="F1067" s="172"/>
      <c r="G1067" s="172"/>
      <c r="H1067"/>
    </row>
    <row r="1068" spans="1:8" x14ac:dyDescent="0.25">
      <c r="A1068" s="171" t="s">
        <v>71</v>
      </c>
      <c r="B1068" s="92"/>
      <c r="C1068" s="92"/>
      <c r="D1068" s="92"/>
      <c r="E1068" s="380"/>
      <c r="F1068" s="172"/>
      <c r="G1068" s="172"/>
      <c r="H1068"/>
    </row>
    <row r="1069" spans="1:8" x14ac:dyDescent="0.25">
      <c r="A1069" s="171" t="s">
        <v>71</v>
      </c>
      <c r="B1069" s="92"/>
      <c r="C1069" s="92"/>
      <c r="D1069" s="92"/>
      <c r="E1069" s="380"/>
      <c r="F1069" s="172"/>
      <c r="G1069" s="172"/>
      <c r="H1069"/>
    </row>
    <row r="1070" spans="1:8" x14ac:dyDescent="0.25">
      <c r="A1070" s="171" t="s">
        <v>71</v>
      </c>
      <c r="B1070" s="92"/>
      <c r="C1070" s="92"/>
      <c r="D1070" s="92"/>
      <c r="E1070" s="380"/>
      <c r="F1070" s="172"/>
      <c r="G1070" s="172"/>
      <c r="H1070"/>
    </row>
    <row r="1071" spans="1:8" x14ac:dyDescent="0.25">
      <c r="A1071" s="171" t="s">
        <v>71</v>
      </c>
      <c r="B1071" s="92"/>
      <c r="C1071" s="92"/>
      <c r="D1071" s="92"/>
      <c r="E1071" s="380"/>
      <c r="F1071" s="172"/>
      <c r="G1071" s="172"/>
      <c r="H1071"/>
    </row>
    <row r="1072" spans="1:8" x14ac:dyDescent="0.25">
      <c r="A1072" s="171" t="s">
        <v>71</v>
      </c>
      <c r="B1072" s="92"/>
      <c r="C1072" s="92"/>
      <c r="D1072" s="92"/>
      <c r="E1072" s="380"/>
      <c r="F1072" s="172"/>
      <c r="G1072" s="172"/>
      <c r="H1072"/>
    </row>
    <row r="1073" spans="1:8" x14ac:dyDescent="0.25">
      <c r="A1073" s="171" t="s">
        <v>71</v>
      </c>
      <c r="B1073" s="92"/>
      <c r="C1073" s="92"/>
      <c r="D1073" s="92"/>
      <c r="E1073" s="380"/>
      <c r="F1073" s="172"/>
      <c r="G1073" s="172"/>
      <c r="H1073"/>
    </row>
    <row r="1074" spans="1:8" x14ac:dyDescent="0.25">
      <c r="A1074" s="171" t="s">
        <v>71</v>
      </c>
      <c r="B1074" s="92"/>
      <c r="C1074" s="92"/>
      <c r="D1074" s="92"/>
      <c r="E1074" s="380"/>
      <c r="F1074" s="172"/>
      <c r="G1074" s="172"/>
      <c r="H1074"/>
    </row>
    <row r="1075" spans="1:8" x14ac:dyDescent="0.25">
      <c r="A1075" s="171" t="s">
        <v>71</v>
      </c>
      <c r="B1075" s="92"/>
      <c r="C1075" s="92"/>
      <c r="D1075" s="92"/>
      <c r="E1075" s="380"/>
      <c r="F1075" s="172"/>
      <c r="G1075" s="172"/>
      <c r="H1075"/>
    </row>
    <row r="1076" spans="1:8" x14ac:dyDescent="0.25">
      <c r="A1076" s="171" t="s">
        <v>71</v>
      </c>
      <c r="B1076" s="92"/>
      <c r="C1076" s="92"/>
      <c r="D1076" s="92"/>
      <c r="E1076" s="380"/>
      <c r="F1076" s="172"/>
      <c r="G1076" s="172"/>
      <c r="H1076"/>
    </row>
    <row r="1077" spans="1:8" x14ac:dyDescent="0.25">
      <c r="A1077" s="171" t="s">
        <v>71</v>
      </c>
      <c r="B1077" s="92"/>
      <c r="C1077" s="92"/>
      <c r="D1077" s="92"/>
      <c r="E1077" s="380"/>
      <c r="F1077" s="172"/>
      <c r="G1077" s="172"/>
      <c r="H1077"/>
    </row>
    <row r="1078" spans="1:8" x14ac:dyDescent="0.25">
      <c r="A1078" s="171" t="s">
        <v>71</v>
      </c>
      <c r="B1078" s="92"/>
      <c r="C1078" s="92"/>
      <c r="D1078" s="92"/>
      <c r="E1078" s="380"/>
      <c r="F1078" s="172"/>
      <c r="G1078" s="172"/>
      <c r="H1078"/>
    </row>
    <row r="1079" spans="1:8" x14ac:dyDescent="0.25">
      <c r="A1079" s="171" t="s">
        <v>71</v>
      </c>
      <c r="B1079" s="92"/>
      <c r="C1079" s="92"/>
      <c r="D1079" s="92"/>
      <c r="E1079" s="380"/>
      <c r="F1079" s="172"/>
      <c r="G1079" s="172"/>
      <c r="H1079"/>
    </row>
    <row r="1080" spans="1:8" x14ac:dyDescent="0.25">
      <c r="A1080" s="171" t="s">
        <v>71</v>
      </c>
      <c r="B1080" s="92"/>
      <c r="C1080" s="92"/>
      <c r="D1080" s="92"/>
      <c r="E1080" s="380"/>
      <c r="F1080" s="172"/>
      <c r="G1080" s="172"/>
      <c r="H1080"/>
    </row>
    <row r="1081" spans="1:8" x14ac:dyDescent="0.25">
      <c r="A1081" s="171" t="s">
        <v>71</v>
      </c>
      <c r="B1081" s="92"/>
      <c r="C1081" s="92"/>
      <c r="D1081" s="92"/>
      <c r="E1081" s="380"/>
      <c r="F1081" s="172"/>
      <c r="G1081" s="172"/>
      <c r="H1081"/>
    </row>
    <row r="1082" spans="1:8" x14ac:dyDescent="0.25">
      <c r="A1082" s="171" t="s">
        <v>71</v>
      </c>
      <c r="B1082" s="92"/>
      <c r="C1082" s="92"/>
      <c r="D1082" s="92"/>
      <c r="E1082" s="380"/>
      <c r="F1082" s="172"/>
      <c r="G1082" s="172"/>
      <c r="H1082"/>
    </row>
    <row r="1083" spans="1:8" x14ac:dyDescent="0.25">
      <c r="A1083" s="171" t="s">
        <v>71</v>
      </c>
      <c r="B1083" s="92"/>
      <c r="C1083" s="92"/>
      <c r="D1083" s="92"/>
      <c r="E1083" s="380"/>
      <c r="F1083" s="172"/>
      <c r="G1083" s="172"/>
      <c r="H1083"/>
    </row>
    <row r="1084" spans="1:8" x14ac:dyDescent="0.25">
      <c r="A1084" s="171" t="s">
        <v>71</v>
      </c>
      <c r="B1084" s="92"/>
      <c r="C1084" s="92"/>
      <c r="D1084" s="92"/>
      <c r="E1084" s="380"/>
      <c r="F1084" s="172"/>
      <c r="G1084" s="172"/>
      <c r="H1084"/>
    </row>
    <row r="1085" spans="1:8" x14ac:dyDescent="0.25">
      <c r="A1085" s="171" t="s">
        <v>71</v>
      </c>
      <c r="B1085" s="92"/>
      <c r="C1085" s="92"/>
      <c r="D1085" s="92"/>
      <c r="E1085" s="380"/>
      <c r="F1085" s="172"/>
      <c r="G1085" s="172"/>
      <c r="H1085"/>
    </row>
    <row r="1086" spans="1:8" x14ac:dyDescent="0.25">
      <c r="A1086" s="171" t="s">
        <v>71</v>
      </c>
      <c r="B1086" s="92"/>
      <c r="C1086" s="92"/>
      <c r="D1086" s="92"/>
      <c r="E1086" s="380"/>
      <c r="F1086" s="172"/>
      <c r="G1086" s="172"/>
      <c r="H1086"/>
    </row>
    <row r="1087" spans="1:8" x14ac:dyDescent="0.25">
      <c r="A1087" s="171" t="s">
        <v>71</v>
      </c>
      <c r="B1087" s="92"/>
      <c r="C1087" s="92"/>
      <c r="D1087" s="92"/>
      <c r="E1087" s="380"/>
      <c r="F1087" s="172"/>
      <c r="G1087" s="172"/>
      <c r="H1087"/>
    </row>
    <row r="1088" spans="1:8" x14ac:dyDescent="0.25">
      <c r="A1088" s="171" t="s">
        <v>71</v>
      </c>
      <c r="B1088" s="92"/>
      <c r="C1088" s="92"/>
      <c r="D1088" s="92"/>
      <c r="E1088" s="380"/>
      <c r="F1088" s="172"/>
      <c r="G1088" s="172"/>
      <c r="H1088"/>
    </row>
    <row r="1089" spans="1:8" x14ac:dyDescent="0.25">
      <c r="A1089" s="171" t="s">
        <v>71</v>
      </c>
      <c r="B1089" s="92"/>
      <c r="C1089" s="92"/>
      <c r="D1089" s="92"/>
      <c r="E1089" s="380"/>
      <c r="F1089" s="172"/>
      <c r="G1089" s="172"/>
      <c r="H1089"/>
    </row>
    <row r="1090" spans="1:8" x14ac:dyDescent="0.25">
      <c r="A1090" s="171" t="s">
        <v>71</v>
      </c>
      <c r="B1090" s="92"/>
      <c r="C1090" s="92"/>
      <c r="D1090" s="92"/>
      <c r="E1090" s="380"/>
      <c r="F1090" s="172"/>
      <c r="G1090" s="172"/>
      <c r="H1090"/>
    </row>
    <row r="1091" spans="1:8" x14ac:dyDescent="0.25">
      <c r="A1091" s="171" t="s">
        <v>71</v>
      </c>
      <c r="B1091" s="92"/>
      <c r="C1091" s="92"/>
      <c r="D1091" s="92"/>
      <c r="E1091" s="380"/>
      <c r="F1091" s="172"/>
      <c r="G1091" s="172"/>
      <c r="H1091"/>
    </row>
    <row r="1092" spans="1:8" x14ac:dyDescent="0.25">
      <c r="A1092" s="171" t="s">
        <v>71</v>
      </c>
      <c r="B1092" s="92"/>
      <c r="C1092" s="92"/>
      <c r="D1092" s="92"/>
      <c r="E1092" s="380"/>
      <c r="F1092" s="172"/>
      <c r="G1092" s="172"/>
      <c r="H1092"/>
    </row>
    <row r="1093" spans="1:8" x14ac:dyDescent="0.25">
      <c r="A1093" s="171" t="s">
        <v>71</v>
      </c>
      <c r="B1093" s="92"/>
      <c r="C1093" s="92"/>
      <c r="D1093" s="92"/>
      <c r="E1093" s="380"/>
      <c r="F1093" s="172"/>
      <c r="G1093" s="172"/>
      <c r="H1093"/>
    </row>
    <row r="1094" spans="1:8" x14ac:dyDescent="0.25">
      <c r="A1094" s="171" t="s">
        <v>71</v>
      </c>
      <c r="B1094" s="92"/>
      <c r="C1094" s="92"/>
      <c r="D1094" s="92"/>
      <c r="E1094" s="380"/>
      <c r="F1094" s="172"/>
      <c r="G1094" s="172"/>
      <c r="H1094"/>
    </row>
    <row r="1095" spans="1:8" x14ac:dyDescent="0.25">
      <c r="A1095" s="171" t="s">
        <v>71</v>
      </c>
      <c r="B1095" s="92"/>
      <c r="C1095" s="92"/>
      <c r="D1095" s="92"/>
      <c r="E1095" s="380"/>
      <c r="F1095" s="172"/>
      <c r="G1095" s="172"/>
      <c r="H1095"/>
    </row>
    <row r="1096" spans="1:8" x14ac:dyDescent="0.25">
      <c r="A1096" s="171" t="s">
        <v>71</v>
      </c>
      <c r="B1096" s="92"/>
      <c r="C1096" s="92"/>
      <c r="D1096" s="92"/>
      <c r="E1096" s="380"/>
      <c r="F1096" s="172"/>
      <c r="G1096" s="172"/>
      <c r="H1096"/>
    </row>
    <row r="1097" spans="1:8" x14ac:dyDescent="0.25">
      <c r="A1097" s="171" t="s">
        <v>71</v>
      </c>
      <c r="B1097" s="92"/>
      <c r="C1097" s="92"/>
      <c r="D1097" s="92"/>
      <c r="E1097" s="380"/>
      <c r="F1097" s="172"/>
      <c r="G1097" s="172"/>
      <c r="H1097"/>
    </row>
    <row r="1098" spans="1:8" x14ac:dyDescent="0.25">
      <c r="A1098" s="171" t="s">
        <v>71</v>
      </c>
      <c r="B1098" s="92"/>
      <c r="C1098" s="92"/>
      <c r="D1098" s="92"/>
      <c r="E1098" s="380"/>
      <c r="F1098" s="172"/>
      <c r="G1098" s="172"/>
      <c r="H1098"/>
    </row>
    <row r="1099" spans="1:8" x14ac:dyDescent="0.25">
      <c r="A1099" s="171" t="s">
        <v>71</v>
      </c>
      <c r="B1099" s="92"/>
      <c r="C1099" s="92"/>
      <c r="D1099" s="92"/>
      <c r="E1099" s="380"/>
      <c r="F1099" s="172"/>
      <c r="G1099" s="172"/>
      <c r="H1099"/>
    </row>
    <row r="1100" spans="1:8" x14ac:dyDescent="0.25">
      <c r="A1100" s="171" t="s">
        <v>71</v>
      </c>
      <c r="B1100" s="92"/>
      <c r="C1100" s="92"/>
      <c r="D1100" s="92"/>
      <c r="E1100" s="380"/>
      <c r="F1100" s="172"/>
      <c r="G1100" s="172"/>
      <c r="H1100"/>
    </row>
    <row r="1101" spans="1:8" x14ac:dyDescent="0.25">
      <c r="A1101" s="171" t="s">
        <v>71</v>
      </c>
      <c r="B1101" s="92"/>
      <c r="C1101" s="92"/>
      <c r="D1101" s="92"/>
      <c r="E1101" s="380"/>
      <c r="F1101" s="172"/>
      <c r="G1101" s="172"/>
      <c r="H1101"/>
    </row>
    <row r="1102" spans="1:8" x14ac:dyDescent="0.25">
      <c r="A1102" s="171" t="s">
        <v>71</v>
      </c>
      <c r="B1102" s="92"/>
      <c r="C1102" s="92"/>
      <c r="D1102" s="92"/>
      <c r="E1102" s="380"/>
      <c r="F1102" s="172"/>
      <c r="G1102" s="172"/>
      <c r="H1102"/>
    </row>
    <row r="1103" spans="1:8" x14ac:dyDescent="0.25">
      <c r="A1103" s="171" t="s">
        <v>71</v>
      </c>
      <c r="B1103" s="92"/>
      <c r="C1103" s="92"/>
      <c r="D1103" s="92"/>
      <c r="E1103" s="380"/>
      <c r="F1103" s="172"/>
      <c r="G1103" s="172"/>
      <c r="H1103"/>
    </row>
    <row r="1104" spans="1:8" x14ac:dyDescent="0.25">
      <c r="A1104" s="171" t="s">
        <v>71</v>
      </c>
      <c r="B1104" s="92"/>
      <c r="C1104" s="92"/>
      <c r="D1104" s="92"/>
      <c r="E1104" s="380"/>
      <c r="F1104" s="172"/>
      <c r="G1104" s="172"/>
      <c r="H1104"/>
    </row>
    <row r="1105" spans="1:8" x14ac:dyDescent="0.25">
      <c r="A1105" s="171" t="s">
        <v>71</v>
      </c>
      <c r="B1105" s="92"/>
      <c r="C1105" s="92"/>
      <c r="D1105" s="92"/>
      <c r="E1105" s="380"/>
      <c r="F1105" s="172"/>
      <c r="G1105" s="172"/>
      <c r="H1105"/>
    </row>
    <row r="1106" spans="1:8" ht="15.75" thickBot="1" x14ac:dyDescent="0.3">
      <c r="A1106" s="173" t="s">
        <v>71</v>
      </c>
      <c r="B1106" s="174"/>
      <c r="C1106" s="174"/>
      <c r="D1106" s="174"/>
      <c r="E1106" s="381"/>
      <c r="F1106" s="175"/>
      <c r="G1106" s="175"/>
      <c r="H1106"/>
    </row>
    <row r="1107" spans="1:8" ht="15.75" thickBot="1" x14ac:dyDescent="0.3">
      <c r="E1107" s="382"/>
    </row>
    <row r="1108" spans="1:8" x14ac:dyDescent="0.25">
      <c r="A1108" s="67" t="str">
        <f>N_2!B348</f>
        <v>Kraftwerk 11</v>
      </c>
      <c r="B1108" s="377" t="s">
        <v>69</v>
      </c>
      <c r="C1108" s="377" t="s">
        <v>70</v>
      </c>
      <c r="D1108" s="97" t="s">
        <v>78</v>
      </c>
      <c r="E1108" s="390" t="s">
        <v>79</v>
      </c>
      <c r="F1108" s="137" t="s">
        <v>2</v>
      </c>
      <c r="G1108" s="137"/>
    </row>
    <row r="1109" spans="1:8" x14ac:dyDescent="0.25">
      <c r="A1109" s="91" t="str">
        <f>N_2!B351</f>
        <v>Erzeugungsauslagen</v>
      </c>
      <c r="B1109" s="68">
        <f>SUM(B1110:B1150)</f>
        <v>0</v>
      </c>
      <c r="C1109" s="68">
        <f>SUM(C1110:C1150)</f>
        <v>0</v>
      </c>
      <c r="D1109" s="105">
        <f>SUM(D1111:D1150)</f>
        <v>0</v>
      </c>
      <c r="E1109" s="391">
        <f>SUM(E1111:E1150)</f>
        <v>0</v>
      </c>
      <c r="F1109" s="134"/>
      <c r="G1109" s="133"/>
    </row>
    <row r="1110" spans="1:8" x14ac:dyDescent="0.25">
      <c r="A1110" s="69"/>
      <c r="B1110" s="105"/>
      <c r="C1110" s="105"/>
      <c r="D1110" s="107"/>
      <c r="E1110" s="392"/>
      <c r="F1110" s="133"/>
      <c r="G1110" s="133"/>
    </row>
    <row r="1111" spans="1:8" x14ac:dyDescent="0.25">
      <c r="A1111" s="171" t="s">
        <v>71</v>
      </c>
      <c r="B1111" s="92">
        <v>0</v>
      </c>
      <c r="C1111" s="92">
        <v>0</v>
      </c>
      <c r="D1111" s="92"/>
      <c r="E1111" s="380"/>
      <c r="F1111" s="172"/>
      <c r="G1111" s="172"/>
    </row>
    <row r="1112" spans="1:8" x14ac:dyDescent="0.25">
      <c r="A1112" s="171" t="s">
        <v>71</v>
      </c>
      <c r="B1112" s="92"/>
      <c r="C1112" s="92"/>
      <c r="D1112" s="92"/>
      <c r="E1112" s="380"/>
      <c r="F1112" s="172"/>
      <c r="G1112" s="172"/>
    </row>
    <row r="1113" spans="1:8" x14ac:dyDescent="0.25">
      <c r="A1113" s="171" t="s">
        <v>71</v>
      </c>
      <c r="B1113" s="92"/>
      <c r="C1113" s="92"/>
      <c r="D1113" s="92"/>
      <c r="E1113" s="380"/>
      <c r="F1113" s="172"/>
      <c r="G1113" s="172"/>
    </row>
    <row r="1114" spans="1:8" x14ac:dyDescent="0.25">
      <c r="A1114" s="171" t="s">
        <v>71</v>
      </c>
      <c r="B1114" s="92"/>
      <c r="C1114" s="92"/>
      <c r="D1114" s="92"/>
      <c r="E1114" s="380"/>
      <c r="F1114" s="172"/>
      <c r="G1114" s="172"/>
    </row>
    <row r="1115" spans="1:8" x14ac:dyDescent="0.25">
      <c r="A1115" s="171" t="s">
        <v>71</v>
      </c>
      <c r="B1115" s="92"/>
      <c r="C1115" s="92"/>
      <c r="D1115" s="92"/>
      <c r="E1115" s="380"/>
      <c r="F1115" s="172"/>
      <c r="G1115" s="172"/>
    </row>
    <row r="1116" spans="1:8" x14ac:dyDescent="0.25">
      <c r="A1116" s="171" t="s">
        <v>71</v>
      </c>
      <c r="B1116" s="92"/>
      <c r="C1116" s="92"/>
      <c r="D1116" s="92"/>
      <c r="E1116" s="380"/>
      <c r="F1116" s="172"/>
      <c r="G1116" s="172"/>
    </row>
    <row r="1117" spans="1:8" x14ac:dyDescent="0.25">
      <c r="A1117" s="171" t="s">
        <v>71</v>
      </c>
      <c r="B1117" s="92"/>
      <c r="C1117" s="92"/>
      <c r="D1117" s="92"/>
      <c r="E1117" s="380"/>
      <c r="F1117" s="172"/>
      <c r="G1117" s="172"/>
    </row>
    <row r="1118" spans="1:8" x14ac:dyDescent="0.25">
      <c r="A1118" s="171" t="s">
        <v>71</v>
      </c>
      <c r="B1118" s="92"/>
      <c r="C1118" s="92"/>
      <c r="D1118" s="92"/>
      <c r="E1118" s="380"/>
      <c r="F1118" s="172"/>
      <c r="G1118" s="172"/>
    </row>
    <row r="1119" spans="1:8" x14ac:dyDescent="0.25">
      <c r="A1119" s="171" t="s">
        <v>71</v>
      </c>
      <c r="B1119" s="92"/>
      <c r="C1119" s="92"/>
      <c r="D1119" s="92"/>
      <c r="E1119" s="380"/>
      <c r="F1119" s="172"/>
      <c r="G1119" s="172"/>
    </row>
    <row r="1120" spans="1:8" x14ac:dyDescent="0.25">
      <c r="A1120" s="171" t="s">
        <v>71</v>
      </c>
      <c r="B1120" s="92"/>
      <c r="C1120" s="92"/>
      <c r="D1120" s="92"/>
      <c r="E1120" s="380"/>
      <c r="F1120" s="172"/>
      <c r="G1120" s="172"/>
    </row>
    <row r="1121" spans="1:7" x14ac:dyDescent="0.25">
      <c r="A1121" s="171" t="s">
        <v>71</v>
      </c>
      <c r="B1121" s="92"/>
      <c r="C1121" s="92"/>
      <c r="D1121" s="92"/>
      <c r="E1121" s="380"/>
      <c r="F1121" s="172"/>
      <c r="G1121" s="172"/>
    </row>
    <row r="1122" spans="1:7" x14ac:dyDescent="0.25">
      <c r="A1122" s="171" t="s">
        <v>71</v>
      </c>
      <c r="B1122" s="92"/>
      <c r="C1122" s="92"/>
      <c r="D1122" s="92"/>
      <c r="E1122" s="380"/>
      <c r="F1122" s="172"/>
      <c r="G1122" s="172"/>
    </row>
    <row r="1123" spans="1:7" x14ac:dyDescent="0.25">
      <c r="A1123" s="171" t="s">
        <v>71</v>
      </c>
      <c r="B1123" s="92"/>
      <c r="C1123" s="92"/>
      <c r="D1123" s="92"/>
      <c r="E1123" s="380"/>
      <c r="F1123" s="172"/>
      <c r="G1123" s="172"/>
    </row>
    <row r="1124" spans="1:7" x14ac:dyDescent="0.25">
      <c r="A1124" s="171" t="s">
        <v>71</v>
      </c>
      <c r="B1124" s="92"/>
      <c r="C1124" s="92"/>
      <c r="D1124" s="92"/>
      <c r="E1124" s="380"/>
      <c r="F1124" s="172"/>
      <c r="G1124" s="172"/>
    </row>
    <row r="1125" spans="1:7" x14ac:dyDescent="0.25">
      <c r="A1125" s="171" t="s">
        <v>71</v>
      </c>
      <c r="B1125" s="92"/>
      <c r="C1125" s="92"/>
      <c r="D1125" s="92"/>
      <c r="E1125" s="380"/>
      <c r="F1125" s="172"/>
      <c r="G1125" s="172"/>
    </row>
    <row r="1126" spans="1:7" x14ac:dyDescent="0.25">
      <c r="A1126" s="171" t="s">
        <v>71</v>
      </c>
      <c r="B1126" s="92"/>
      <c r="C1126" s="92"/>
      <c r="D1126" s="92"/>
      <c r="E1126" s="380"/>
      <c r="F1126" s="172"/>
      <c r="G1126" s="172"/>
    </row>
    <row r="1127" spans="1:7" x14ac:dyDescent="0.25">
      <c r="A1127" s="171" t="s">
        <v>71</v>
      </c>
      <c r="B1127" s="92"/>
      <c r="C1127" s="92"/>
      <c r="D1127" s="92"/>
      <c r="E1127" s="380"/>
      <c r="F1127" s="172"/>
      <c r="G1127" s="172"/>
    </row>
    <row r="1128" spans="1:7" x14ac:dyDescent="0.25">
      <c r="A1128" s="171" t="s">
        <v>71</v>
      </c>
      <c r="B1128" s="92"/>
      <c r="C1128" s="92"/>
      <c r="D1128" s="92"/>
      <c r="E1128" s="380"/>
      <c r="F1128" s="172"/>
      <c r="G1128" s="172"/>
    </row>
    <row r="1129" spans="1:7" x14ac:dyDescent="0.25">
      <c r="A1129" s="171" t="s">
        <v>71</v>
      </c>
      <c r="B1129" s="92"/>
      <c r="C1129" s="92"/>
      <c r="D1129" s="92"/>
      <c r="E1129" s="380"/>
      <c r="F1129" s="172"/>
      <c r="G1129" s="172"/>
    </row>
    <row r="1130" spans="1:7" x14ac:dyDescent="0.25">
      <c r="A1130" s="171" t="s">
        <v>71</v>
      </c>
      <c r="B1130" s="92"/>
      <c r="C1130" s="92"/>
      <c r="D1130" s="92"/>
      <c r="E1130" s="380"/>
      <c r="F1130" s="172"/>
      <c r="G1130" s="172"/>
    </row>
    <row r="1131" spans="1:7" x14ac:dyDescent="0.25">
      <c r="A1131" s="171" t="s">
        <v>71</v>
      </c>
      <c r="B1131" s="92"/>
      <c r="C1131" s="92"/>
      <c r="D1131" s="92"/>
      <c r="E1131" s="380"/>
      <c r="F1131" s="172"/>
      <c r="G1131" s="172"/>
    </row>
    <row r="1132" spans="1:7" x14ac:dyDescent="0.25">
      <c r="A1132" s="171" t="s">
        <v>71</v>
      </c>
      <c r="B1132" s="92"/>
      <c r="C1132" s="92"/>
      <c r="D1132" s="92"/>
      <c r="E1132" s="380"/>
      <c r="F1132" s="172"/>
      <c r="G1132" s="172"/>
    </row>
    <row r="1133" spans="1:7" x14ac:dyDescent="0.25">
      <c r="A1133" s="171" t="s">
        <v>71</v>
      </c>
      <c r="B1133" s="92"/>
      <c r="C1133" s="92"/>
      <c r="D1133" s="92"/>
      <c r="E1133" s="380"/>
      <c r="F1133" s="172"/>
      <c r="G1133" s="172"/>
    </row>
    <row r="1134" spans="1:7" x14ac:dyDescent="0.25">
      <c r="A1134" s="171" t="s">
        <v>71</v>
      </c>
      <c r="B1134" s="92"/>
      <c r="C1134" s="92"/>
      <c r="D1134" s="92"/>
      <c r="E1134" s="380"/>
      <c r="F1134" s="172"/>
      <c r="G1134" s="172"/>
    </row>
    <row r="1135" spans="1:7" x14ac:dyDescent="0.25">
      <c r="A1135" s="171" t="s">
        <v>71</v>
      </c>
      <c r="B1135" s="92"/>
      <c r="C1135" s="92"/>
      <c r="D1135" s="92"/>
      <c r="E1135" s="380"/>
      <c r="F1135" s="172"/>
      <c r="G1135" s="172"/>
    </row>
    <row r="1136" spans="1:7" x14ac:dyDescent="0.25">
      <c r="A1136" s="171" t="s">
        <v>71</v>
      </c>
      <c r="B1136" s="92"/>
      <c r="C1136" s="92"/>
      <c r="D1136" s="92"/>
      <c r="E1136" s="380"/>
      <c r="F1136" s="172"/>
      <c r="G1136" s="172"/>
    </row>
    <row r="1137" spans="1:7" x14ac:dyDescent="0.25">
      <c r="A1137" s="171" t="s">
        <v>71</v>
      </c>
      <c r="B1137" s="92"/>
      <c r="C1137" s="92"/>
      <c r="D1137" s="92"/>
      <c r="E1137" s="380"/>
      <c r="F1137" s="172"/>
      <c r="G1137" s="172"/>
    </row>
    <row r="1138" spans="1:7" x14ac:dyDescent="0.25">
      <c r="A1138" s="171" t="s">
        <v>71</v>
      </c>
      <c r="B1138" s="92"/>
      <c r="C1138" s="92"/>
      <c r="D1138" s="92"/>
      <c r="E1138" s="380"/>
      <c r="F1138" s="172"/>
      <c r="G1138" s="172"/>
    </row>
    <row r="1139" spans="1:7" x14ac:dyDescent="0.25">
      <c r="A1139" s="171" t="s">
        <v>71</v>
      </c>
      <c r="B1139" s="92"/>
      <c r="C1139" s="92"/>
      <c r="D1139" s="92"/>
      <c r="E1139" s="380"/>
      <c r="F1139" s="172"/>
      <c r="G1139" s="172"/>
    </row>
    <row r="1140" spans="1:7" x14ac:dyDescent="0.25">
      <c r="A1140" s="171" t="s">
        <v>71</v>
      </c>
      <c r="B1140" s="92"/>
      <c r="C1140" s="92"/>
      <c r="D1140" s="92"/>
      <c r="E1140" s="380"/>
      <c r="F1140" s="172"/>
      <c r="G1140" s="172"/>
    </row>
    <row r="1141" spans="1:7" x14ac:dyDescent="0.25">
      <c r="A1141" s="171" t="s">
        <v>71</v>
      </c>
      <c r="B1141" s="92"/>
      <c r="C1141" s="92"/>
      <c r="D1141" s="92"/>
      <c r="E1141" s="380"/>
      <c r="F1141" s="172"/>
      <c r="G1141" s="172"/>
    </row>
    <row r="1142" spans="1:7" x14ac:dyDescent="0.25">
      <c r="A1142" s="171" t="s">
        <v>71</v>
      </c>
      <c r="B1142" s="92"/>
      <c r="C1142" s="92"/>
      <c r="D1142" s="92"/>
      <c r="E1142" s="380"/>
      <c r="F1142" s="172"/>
      <c r="G1142" s="172"/>
    </row>
    <row r="1143" spans="1:7" x14ac:dyDescent="0.25">
      <c r="A1143" s="171" t="s">
        <v>71</v>
      </c>
      <c r="B1143" s="92"/>
      <c r="C1143" s="92"/>
      <c r="D1143" s="92"/>
      <c r="E1143" s="380"/>
      <c r="F1143" s="172"/>
      <c r="G1143" s="172"/>
    </row>
    <row r="1144" spans="1:7" x14ac:dyDescent="0.25">
      <c r="A1144" s="171" t="s">
        <v>71</v>
      </c>
      <c r="B1144" s="92"/>
      <c r="C1144" s="92"/>
      <c r="D1144" s="92"/>
      <c r="E1144" s="380"/>
      <c r="F1144" s="172"/>
      <c r="G1144" s="172"/>
    </row>
    <row r="1145" spans="1:7" x14ac:dyDescent="0.25">
      <c r="A1145" s="171" t="s">
        <v>71</v>
      </c>
      <c r="B1145" s="92"/>
      <c r="C1145" s="92"/>
      <c r="D1145" s="92"/>
      <c r="E1145" s="380"/>
      <c r="F1145" s="172"/>
      <c r="G1145" s="172"/>
    </row>
    <row r="1146" spans="1:7" x14ac:dyDescent="0.25">
      <c r="A1146" s="171" t="s">
        <v>71</v>
      </c>
      <c r="B1146" s="92"/>
      <c r="C1146" s="92"/>
      <c r="D1146" s="92"/>
      <c r="E1146" s="380"/>
      <c r="F1146" s="172"/>
      <c r="G1146" s="172"/>
    </row>
    <row r="1147" spans="1:7" x14ac:dyDescent="0.25">
      <c r="A1147" s="171" t="s">
        <v>71</v>
      </c>
      <c r="B1147" s="92"/>
      <c r="C1147" s="92"/>
      <c r="D1147" s="92"/>
      <c r="E1147" s="380"/>
      <c r="F1147" s="172"/>
      <c r="G1147" s="172"/>
    </row>
    <row r="1148" spans="1:7" x14ac:dyDescent="0.25">
      <c r="A1148" s="171" t="s">
        <v>71</v>
      </c>
      <c r="B1148" s="92"/>
      <c r="C1148" s="92"/>
      <c r="D1148" s="92"/>
      <c r="E1148" s="380"/>
      <c r="F1148" s="172"/>
      <c r="G1148" s="172"/>
    </row>
    <row r="1149" spans="1:7" x14ac:dyDescent="0.25">
      <c r="A1149" s="171" t="s">
        <v>71</v>
      </c>
      <c r="B1149" s="92"/>
      <c r="C1149" s="92"/>
      <c r="D1149" s="92"/>
      <c r="E1149" s="380"/>
      <c r="F1149" s="172"/>
      <c r="G1149" s="172"/>
    </row>
    <row r="1150" spans="1:7" ht="15.75" thickBot="1" x14ac:dyDescent="0.3">
      <c r="A1150" s="173" t="s">
        <v>71</v>
      </c>
      <c r="B1150" s="174"/>
      <c r="C1150" s="174"/>
      <c r="D1150" s="174"/>
      <c r="E1150" s="381"/>
      <c r="F1150" s="175"/>
      <c r="G1150" s="175"/>
    </row>
    <row r="1151" spans="1:7" ht="15.75" thickBot="1" x14ac:dyDescent="0.3">
      <c r="E1151" s="382"/>
    </row>
    <row r="1152" spans="1:7" x14ac:dyDescent="0.25">
      <c r="A1152" s="67" t="str">
        <f>N_2!B353</f>
        <v>Kraftwerk 12</v>
      </c>
      <c r="B1152" s="377" t="s">
        <v>69</v>
      </c>
      <c r="C1152" s="377" t="s">
        <v>70</v>
      </c>
      <c r="D1152" s="97" t="s">
        <v>78</v>
      </c>
      <c r="E1152" s="390" t="s">
        <v>79</v>
      </c>
      <c r="F1152" s="137" t="s">
        <v>2</v>
      </c>
      <c r="G1152" s="137"/>
    </row>
    <row r="1153" spans="1:7" x14ac:dyDescent="0.25">
      <c r="A1153" s="91" t="str">
        <f>N_2!B356</f>
        <v>Erzeugungsauslagen</v>
      </c>
      <c r="B1153" s="68">
        <f>SUM(B1154:B1194)</f>
        <v>0</v>
      </c>
      <c r="C1153" s="68">
        <f>SUM(C1154:C1194)</f>
        <v>0</v>
      </c>
      <c r="D1153" s="105">
        <f>SUM(D1155:D1194)</f>
        <v>0</v>
      </c>
      <c r="E1153" s="391">
        <f>SUM(E1155:E1194)</f>
        <v>0</v>
      </c>
      <c r="F1153" s="134"/>
      <c r="G1153" s="133"/>
    </row>
    <row r="1154" spans="1:7" x14ac:dyDescent="0.25">
      <c r="A1154" s="69"/>
      <c r="B1154" s="105"/>
      <c r="C1154" s="105"/>
      <c r="D1154" s="107"/>
      <c r="E1154" s="392"/>
      <c r="F1154" s="133"/>
      <c r="G1154" s="133"/>
    </row>
    <row r="1155" spans="1:7" x14ac:dyDescent="0.25">
      <c r="A1155" s="171" t="s">
        <v>71</v>
      </c>
      <c r="B1155" s="92">
        <v>0</v>
      </c>
      <c r="C1155" s="92">
        <v>0</v>
      </c>
      <c r="D1155" s="92"/>
      <c r="E1155" s="380"/>
      <c r="F1155" s="172"/>
      <c r="G1155" s="172"/>
    </row>
    <row r="1156" spans="1:7" x14ac:dyDescent="0.25">
      <c r="A1156" s="171" t="s">
        <v>71</v>
      </c>
      <c r="B1156" s="92"/>
      <c r="C1156" s="92"/>
      <c r="D1156" s="92"/>
      <c r="E1156" s="380"/>
      <c r="F1156" s="172"/>
      <c r="G1156" s="172"/>
    </row>
    <row r="1157" spans="1:7" x14ac:dyDescent="0.25">
      <c r="A1157" s="171" t="s">
        <v>71</v>
      </c>
      <c r="B1157" s="92"/>
      <c r="C1157" s="92"/>
      <c r="D1157" s="92"/>
      <c r="E1157" s="380"/>
      <c r="F1157" s="172"/>
      <c r="G1157" s="172"/>
    </row>
    <row r="1158" spans="1:7" x14ac:dyDescent="0.25">
      <c r="A1158" s="171" t="s">
        <v>71</v>
      </c>
      <c r="B1158" s="92"/>
      <c r="C1158" s="92"/>
      <c r="D1158" s="92"/>
      <c r="E1158" s="380"/>
      <c r="F1158" s="172"/>
      <c r="G1158" s="172"/>
    </row>
    <row r="1159" spans="1:7" x14ac:dyDescent="0.25">
      <c r="A1159" s="171" t="s">
        <v>71</v>
      </c>
      <c r="B1159" s="92"/>
      <c r="C1159" s="92"/>
      <c r="D1159" s="92"/>
      <c r="E1159" s="380"/>
      <c r="F1159" s="172"/>
      <c r="G1159" s="172"/>
    </row>
    <row r="1160" spans="1:7" x14ac:dyDescent="0.25">
      <c r="A1160" s="171" t="s">
        <v>71</v>
      </c>
      <c r="B1160" s="92"/>
      <c r="C1160" s="92"/>
      <c r="D1160" s="92"/>
      <c r="E1160" s="380"/>
      <c r="F1160" s="172"/>
      <c r="G1160" s="172"/>
    </row>
    <row r="1161" spans="1:7" x14ac:dyDescent="0.25">
      <c r="A1161" s="171" t="s">
        <v>71</v>
      </c>
      <c r="B1161" s="92"/>
      <c r="C1161" s="92"/>
      <c r="D1161" s="92"/>
      <c r="E1161" s="380"/>
      <c r="F1161" s="172"/>
      <c r="G1161" s="172"/>
    </row>
    <row r="1162" spans="1:7" x14ac:dyDescent="0.25">
      <c r="A1162" s="171" t="s">
        <v>71</v>
      </c>
      <c r="B1162" s="92"/>
      <c r="C1162" s="92"/>
      <c r="D1162" s="92"/>
      <c r="E1162" s="380"/>
      <c r="F1162" s="172"/>
      <c r="G1162" s="172"/>
    </row>
    <row r="1163" spans="1:7" x14ac:dyDescent="0.25">
      <c r="A1163" s="171" t="s">
        <v>71</v>
      </c>
      <c r="B1163" s="92"/>
      <c r="C1163" s="92"/>
      <c r="D1163" s="92"/>
      <c r="E1163" s="380"/>
      <c r="F1163" s="172"/>
      <c r="G1163" s="172"/>
    </row>
    <row r="1164" spans="1:7" x14ac:dyDescent="0.25">
      <c r="A1164" s="171" t="s">
        <v>71</v>
      </c>
      <c r="B1164" s="92"/>
      <c r="C1164" s="92"/>
      <c r="D1164" s="92"/>
      <c r="E1164" s="380"/>
      <c r="F1164" s="172"/>
      <c r="G1164" s="172"/>
    </row>
    <row r="1165" spans="1:7" x14ac:dyDescent="0.25">
      <c r="A1165" s="171" t="s">
        <v>71</v>
      </c>
      <c r="B1165" s="92"/>
      <c r="C1165" s="92"/>
      <c r="D1165" s="92"/>
      <c r="E1165" s="380"/>
      <c r="F1165" s="172"/>
      <c r="G1165" s="172"/>
    </row>
    <row r="1166" spans="1:7" x14ac:dyDescent="0.25">
      <c r="A1166" s="171" t="s">
        <v>71</v>
      </c>
      <c r="B1166" s="92"/>
      <c r="C1166" s="92"/>
      <c r="D1166" s="92"/>
      <c r="E1166" s="380"/>
      <c r="F1166" s="172"/>
      <c r="G1166" s="172"/>
    </row>
    <row r="1167" spans="1:7" x14ac:dyDescent="0.25">
      <c r="A1167" s="171" t="s">
        <v>71</v>
      </c>
      <c r="B1167" s="92"/>
      <c r="C1167" s="92"/>
      <c r="D1167" s="92"/>
      <c r="E1167" s="380"/>
      <c r="F1167" s="172"/>
      <c r="G1167" s="172"/>
    </row>
    <row r="1168" spans="1:7" x14ac:dyDescent="0.25">
      <c r="A1168" s="171" t="s">
        <v>71</v>
      </c>
      <c r="B1168" s="92"/>
      <c r="C1168" s="92"/>
      <c r="D1168" s="92"/>
      <c r="E1168" s="380"/>
      <c r="F1168" s="172"/>
      <c r="G1168" s="172"/>
    </row>
    <row r="1169" spans="1:7" x14ac:dyDescent="0.25">
      <c r="A1169" s="171" t="s">
        <v>71</v>
      </c>
      <c r="B1169" s="92"/>
      <c r="C1169" s="92"/>
      <c r="D1169" s="92"/>
      <c r="E1169" s="380"/>
      <c r="F1169" s="172"/>
      <c r="G1169" s="172"/>
    </row>
    <row r="1170" spans="1:7" x14ac:dyDescent="0.25">
      <c r="A1170" s="171" t="s">
        <v>71</v>
      </c>
      <c r="B1170" s="92"/>
      <c r="C1170" s="92"/>
      <c r="D1170" s="92"/>
      <c r="E1170" s="380"/>
      <c r="F1170" s="172"/>
      <c r="G1170" s="172"/>
    </row>
    <row r="1171" spans="1:7" x14ac:dyDescent="0.25">
      <c r="A1171" s="171" t="s">
        <v>71</v>
      </c>
      <c r="B1171" s="92"/>
      <c r="C1171" s="92"/>
      <c r="D1171" s="92"/>
      <c r="E1171" s="380"/>
      <c r="F1171" s="172"/>
      <c r="G1171" s="172"/>
    </row>
    <row r="1172" spans="1:7" x14ac:dyDescent="0.25">
      <c r="A1172" s="171" t="s">
        <v>71</v>
      </c>
      <c r="B1172" s="92"/>
      <c r="C1172" s="92"/>
      <c r="D1172" s="92"/>
      <c r="E1172" s="380"/>
      <c r="F1172" s="172"/>
      <c r="G1172" s="172"/>
    </row>
    <row r="1173" spans="1:7" x14ac:dyDescent="0.25">
      <c r="A1173" s="171" t="s">
        <v>71</v>
      </c>
      <c r="B1173" s="92"/>
      <c r="C1173" s="92"/>
      <c r="D1173" s="92"/>
      <c r="E1173" s="380"/>
      <c r="F1173" s="172"/>
      <c r="G1173" s="172"/>
    </row>
    <row r="1174" spans="1:7" x14ac:dyDescent="0.25">
      <c r="A1174" s="171" t="s">
        <v>71</v>
      </c>
      <c r="B1174" s="92"/>
      <c r="C1174" s="92"/>
      <c r="D1174" s="92"/>
      <c r="E1174" s="380"/>
      <c r="F1174" s="172"/>
      <c r="G1174" s="172"/>
    </row>
    <row r="1175" spans="1:7" x14ac:dyDescent="0.25">
      <c r="A1175" s="171" t="s">
        <v>71</v>
      </c>
      <c r="B1175" s="92"/>
      <c r="C1175" s="92"/>
      <c r="D1175" s="92"/>
      <c r="E1175" s="380"/>
      <c r="F1175" s="172"/>
      <c r="G1175" s="172"/>
    </row>
    <row r="1176" spans="1:7" x14ac:dyDescent="0.25">
      <c r="A1176" s="171" t="s">
        <v>71</v>
      </c>
      <c r="B1176" s="92"/>
      <c r="C1176" s="92"/>
      <c r="D1176" s="92"/>
      <c r="E1176" s="380"/>
      <c r="F1176" s="172"/>
      <c r="G1176" s="172"/>
    </row>
    <row r="1177" spans="1:7" x14ac:dyDescent="0.25">
      <c r="A1177" s="171" t="s">
        <v>71</v>
      </c>
      <c r="B1177" s="92"/>
      <c r="C1177" s="92"/>
      <c r="D1177" s="92"/>
      <c r="E1177" s="380"/>
      <c r="F1177" s="172"/>
      <c r="G1177" s="172"/>
    </row>
    <row r="1178" spans="1:7" x14ac:dyDescent="0.25">
      <c r="A1178" s="171" t="s">
        <v>71</v>
      </c>
      <c r="B1178" s="92"/>
      <c r="C1178" s="92"/>
      <c r="D1178" s="92"/>
      <c r="E1178" s="380"/>
      <c r="F1178" s="172"/>
      <c r="G1178" s="172"/>
    </row>
    <row r="1179" spans="1:7" x14ac:dyDescent="0.25">
      <c r="A1179" s="171" t="s">
        <v>71</v>
      </c>
      <c r="B1179" s="92"/>
      <c r="C1179" s="92"/>
      <c r="D1179" s="92"/>
      <c r="E1179" s="380"/>
      <c r="F1179" s="172"/>
      <c r="G1179" s="172"/>
    </row>
    <row r="1180" spans="1:7" x14ac:dyDescent="0.25">
      <c r="A1180" s="171" t="s">
        <v>71</v>
      </c>
      <c r="B1180" s="92"/>
      <c r="C1180" s="92"/>
      <c r="D1180" s="92"/>
      <c r="E1180" s="380"/>
      <c r="F1180" s="172"/>
      <c r="G1180" s="172"/>
    </row>
    <row r="1181" spans="1:7" x14ac:dyDescent="0.25">
      <c r="A1181" s="171" t="s">
        <v>71</v>
      </c>
      <c r="B1181" s="92"/>
      <c r="C1181" s="92"/>
      <c r="D1181" s="92"/>
      <c r="E1181" s="380"/>
      <c r="F1181" s="172"/>
      <c r="G1181" s="172"/>
    </row>
    <row r="1182" spans="1:7" x14ac:dyDescent="0.25">
      <c r="A1182" s="171" t="s">
        <v>71</v>
      </c>
      <c r="B1182" s="92"/>
      <c r="C1182" s="92"/>
      <c r="D1182" s="92"/>
      <c r="E1182" s="380"/>
      <c r="F1182" s="172"/>
      <c r="G1182" s="172"/>
    </row>
    <row r="1183" spans="1:7" x14ac:dyDescent="0.25">
      <c r="A1183" s="171" t="s">
        <v>71</v>
      </c>
      <c r="B1183" s="92"/>
      <c r="C1183" s="92"/>
      <c r="D1183" s="92"/>
      <c r="E1183" s="380"/>
      <c r="F1183" s="172"/>
      <c r="G1183" s="172"/>
    </row>
    <row r="1184" spans="1:7" x14ac:dyDescent="0.25">
      <c r="A1184" s="171" t="s">
        <v>71</v>
      </c>
      <c r="B1184" s="92"/>
      <c r="C1184" s="92"/>
      <c r="D1184" s="92"/>
      <c r="E1184" s="380"/>
      <c r="F1184" s="172"/>
      <c r="G1184" s="172"/>
    </row>
    <row r="1185" spans="1:7" x14ac:dyDescent="0.25">
      <c r="A1185" s="171" t="s">
        <v>71</v>
      </c>
      <c r="B1185" s="92"/>
      <c r="C1185" s="92"/>
      <c r="D1185" s="92"/>
      <c r="E1185" s="380"/>
      <c r="F1185" s="172"/>
      <c r="G1185" s="172"/>
    </row>
    <row r="1186" spans="1:7" x14ac:dyDescent="0.25">
      <c r="A1186" s="171" t="s">
        <v>71</v>
      </c>
      <c r="B1186" s="92"/>
      <c r="C1186" s="92"/>
      <c r="D1186" s="92"/>
      <c r="E1186" s="380"/>
      <c r="F1186" s="172"/>
      <c r="G1186" s="172"/>
    </row>
    <row r="1187" spans="1:7" x14ac:dyDescent="0.25">
      <c r="A1187" s="171" t="s">
        <v>71</v>
      </c>
      <c r="B1187" s="92"/>
      <c r="C1187" s="92"/>
      <c r="D1187" s="92"/>
      <c r="E1187" s="380"/>
      <c r="F1187" s="172"/>
      <c r="G1187" s="172"/>
    </row>
    <row r="1188" spans="1:7" x14ac:dyDescent="0.25">
      <c r="A1188" s="171" t="s">
        <v>71</v>
      </c>
      <c r="B1188" s="92"/>
      <c r="C1188" s="92"/>
      <c r="D1188" s="92"/>
      <c r="E1188" s="380"/>
      <c r="F1188" s="172"/>
      <c r="G1188" s="172"/>
    </row>
    <row r="1189" spans="1:7" x14ac:dyDescent="0.25">
      <c r="A1189" s="171" t="s">
        <v>71</v>
      </c>
      <c r="B1189" s="92"/>
      <c r="C1189" s="92"/>
      <c r="D1189" s="92"/>
      <c r="E1189" s="380"/>
      <c r="F1189" s="172"/>
      <c r="G1189" s="172"/>
    </row>
    <row r="1190" spans="1:7" x14ac:dyDescent="0.25">
      <c r="A1190" s="171" t="s">
        <v>71</v>
      </c>
      <c r="B1190" s="92"/>
      <c r="C1190" s="92"/>
      <c r="D1190" s="92"/>
      <c r="E1190" s="380"/>
      <c r="F1190" s="172"/>
      <c r="G1190" s="172"/>
    </row>
    <row r="1191" spans="1:7" x14ac:dyDescent="0.25">
      <c r="A1191" s="171" t="s">
        <v>71</v>
      </c>
      <c r="B1191" s="92"/>
      <c r="C1191" s="92"/>
      <c r="D1191" s="92"/>
      <c r="E1191" s="380"/>
      <c r="F1191" s="172"/>
      <c r="G1191" s="172"/>
    </row>
    <row r="1192" spans="1:7" x14ac:dyDescent="0.25">
      <c r="A1192" s="171" t="s">
        <v>71</v>
      </c>
      <c r="B1192" s="92"/>
      <c r="C1192" s="92"/>
      <c r="D1192" s="92"/>
      <c r="E1192" s="380"/>
      <c r="F1192" s="172"/>
      <c r="G1192" s="172"/>
    </row>
    <row r="1193" spans="1:7" x14ac:dyDescent="0.25">
      <c r="A1193" s="171" t="s">
        <v>71</v>
      </c>
      <c r="B1193" s="92"/>
      <c r="C1193" s="92"/>
      <c r="D1193" s="92"/>
      <c r="E1193" s="380"/>
      <c r="F1193" s="172"/>
      <c r="G1193" s="172"/>
    </row>
    <row r="1194" spans="1:7" ht="15.75" thickBot="1" x14ac:dyDescent="0.3">
      <c r="A1194" s="173" t="s">
        <v>71</v>
      </c>
      <c r="B1194" s="174"/>
      <c r="C1194" s="174"/>
      <c r="D1194" s="174"/>
      <c r="E1194" s="381"/>
      <c r="F1194" s="175"/>
      <c r="G1194" s="175"/>
    </row>
    <row r="1195" spans="1:7" ht="15.75" thickBot="1" x14ac:dyDescent="0.3">
      <c r="E1195" s="382"/>
    </row>
    <row r="1196" spans="1:7" x14ac:dyDescent="0.25">
      <c r="A1196" s="67" t="str">
        <f>N_2!B358</f>
        <v>Kraftwerk 13</v>
      </c>
      <c r="B1196" s="377" t="s">
        <v>69</v>
      </c>
      <c r="C1196" s="377" t="s">
        <v>70</v>
      </c>
      <c r="D1196" s="97" t="s">
        <v>78</v>
      </c>
      <c r="E1196" s="390" t="s">
        <v>79</v>
      </c>
      <c r="F1196" s="137" t="s">
        <v>2</v>
      </c>
      <c r="G1196" s="137"/>
    </row>
    <row r="1197" spans="1:7" x14ac:dyDescent="0.25">
      <c r="A1197" s="91" t="str">
        <f>N_2!B361</f>
        <v>Erzeugungsauslagen</v>
      </c>
      <c r="B1197" s="68">
        <f>SUM(B1198:B1238)</f>
        <v>0</v>
      </c>
      <c r="C1197" s="68">
        <f>SUM(C1198:C1238)</f>
        <v>0</v>
      </c>
      <c r="D1197" s="105">
        <f>SUM(D1199:D1238)</f>
        <v>0</v>
      </c>
      <c r="E1197" s="391">
        <f>SUM(E1199:E1238)</f>
        <v>0</v>
      </c>
      <c r="F1197" s="134"/>
      <c r="G1197" s="133"/>
    </row>
    <row r="1198" spans="1:7" x14ac:dyDescent="0.25">
      <c r="A1198" s="69"/>
      <c r="B1198" s="105"/>
      <c r="C1198" s="105"/>
      <c r="D1198" s="107"/>
      <c r="E1198" s="392"/>
      <c r="F1198" s="133"/>
      <c r="G1198" s="133"/>
    </row>
    <row r="1199" spans="1:7" x14ac:dyDescent="0.25">
      <c r="A1199" s="171" t="s">
        <v>71</v>
      </c>
      <c r="B1199" s="92">
        <v>0</v>
      </c>
      <c r="C1199" s="92">
        <v>0</v>
      </c>
      <c r="D1199" s="92"/>
      <c r="E1199" s="380"/>
      <c r="F1199" s="172"/>
      <c r="G1199" s="172"/>
    </row>
    <row r="1200" spans="1:7" x14ac:dyDescent="0.25">
      <c r="A1200" s="171" t="s">
        <v>71</v>
      </c>
      <c r="B1200" s="92"/>
      <c r="C1200" s="92"/>
      <c r="D1200" s="92"/>
      <c r="E1200" s="380"/>
      <c r="F1200" s="172"/>
      <c r="G1200" s="172"/>
    </row>
    <row r="1201" spans="1:7" x14ac:dyDescent="0.25">
      <c r="A1201" s="171" t="s">
        <v>71</v>
      </c>
      <c r="B1201" s="92"/>
      <c r="C1201" s="92"/>
      <c r="D1201" s="92"/>
      <c r="E1201" s="380"/>
      <c r="F1201" s="172"/>
      <c r="G1201" s="172"/>
    </row>
    <row r="1202" spans="1:7" x14ac:dyDescent="0.25">
      <c r="A1202" s="171" t="s">
        <v>71</v>
      </c>
      <c r="B1202" s="92"/>
      <c r="C1202" s="92"/>
      <c r="D1202" s="92"/>
      <c r="E1202" s="380"/>
      <c r="F1202" s="172"/>
      <c r="G1202" s="172"/>
    </row>
    <row r="1203" spans="1:7" x14ac:dyDescent="0.25">
      <c r="A1203" s="171" t="s">
        <v>71</v>
      </c>
      <c r="B1203" s="92"/>
      <c r="C1203" s="92"/>
      <c r="D1203" s="92"/>
      <c r="E1203" s="380"/>
      <c r="F1203" s="172"/>
      <c r="G1203" s="172"/>
    </row>
    <row r="1204" spans="1:7" x14ac:dyDescent="0.25">
      <c r="A1204" s="171" t="s">
        <v>71</v>
      </c>
      <c r="B1204" s="92"/>
      <c r="C1204" s="92"/>
      <c r="D1204" s="92"/>
      <c r="E1204" s="380"/>
      <c r="F1204" s="172"/>
      <c r="G1204" s="172"/>
    </row>
    <row r="1205" spans="1:7" x14ac:dyDescent="0.25">
      <c r="A1205" s="171" t="s">
        <v>71</v>
      </c>
      <c r="B1205" s="92"/>
      <c r="C1205" s="92"/>
      <c r="D1205" s="92"/>
      <c r="E1205" s="380"/>
      <c r="F1205" s="172"/>
      <c r="G1205" s="172"/>
    </row>
    <row r="1206" spans="1:7" x14ac:dyDescent="0.25">
      <c r="A1206" s="171" t="s">
        <v>71</v>
      </c>
      <c r="B1206" s="92"/>
      <c r="C1206" s="92"/>
      <c r="D1206" s="92"/>
      <c r="E1206" s="380"/>
      <c r="F1206" s="172"/>
      <c r="G1206" s="172"/>
    </row>
    <row r="1207" spans="1:7" x14ac:dyDescent="0.25">
      <c r="A1207" s="171" t="s">
        <v>71</v>
      </c>
      <c r="B1207" s="92"/>
      <c r="C1207" s="92"/>
      <c r="D1207" s="92"/>
      <c r="E1207" s="380"/>
      <c r="F1207" s="172"/>
      <c r="G1207" s="172"/>
    </row>
    <row r="1208" spans="1:7" x14ac:dyDescent="0.25">
      <c r="A1208" s="171" t="s">
        <v>71</v>
      </c>
      <c r="B1208" s="92"/>
      <c r="C1208" s="92"/>
      <c r="D1208" s="92"/>
      <c r="E1208" s="380"/>
      <c r="F1208" s="172"/>
      <c r="G1208" s="172"/>
    </row>
    <row r="1209" spans="1:7" x14ac:dyDescent="0.25">
      <c r="A1209" s="171" t="s">
        <v>71</v>
      </c>
      <c r="B1209" s="92"/>
      <c r="C1209" s="92"/>
      <c r="D1209" s="92"/>
      <c r="E1209" s="380"/>
      <c r="F1209" s="172"/>
      <c r="G1209" s="172"/>
    </row>
    <row r="1210" spans="1:7" x14ac:dyDescent="0.25">
      <c r="A1210" s="171" t="s">
        <v>71</v>
      </c>
      <c r="B1210" s="92"/>
      <c r="C1210" s="92"/>
      <c r="D1210" s="92"/>
      <c r="E1210" s="380"/>
      <c r="F1210" s="172"/>
      <c r="G1210" s="172"/>
    </row>
    <row r="1211" spans="1:7" x14ac:dyDescent="0.25">
      <c r="A1211" s="171" t="s">
        <v>71</v>
      </c>
      <c r="B1211" s="92"/>
      <c r="C1211" s="92"/>
      <c r="D1211" s="92"/>
      <c r="E1211" s="380"/>
      <c r="F1211" s="172"/>
      <c r="G1211" s="172"/>
    </row>
    <row r="1212" spans="1:7" x14ac:dyDescent="0.25">
      <c r="A1212" s="171" t="s">
        <v>71</v>
      </c>
      <c r="B1212" s="92"/>
      <c r="C1212" s="92"/>
      <c r="D1212" s="92"/>
      <c r="E1212" s="380"/>
      <c r="F1212" s="172"/>
      <c r="G1212" s="172"/>
    </row>
    <row r="1213" spans="1:7" x14ac:dyDescent="0.25">
      <c r="A1213" s="171" t="s">
        <v>71</v>
      </c>
      <c r="B1213" s="92"/>
      <c r="C1213" s="92"/>
      <c r="D1213" s="92"/>
      <c r="E1213" s="380"/>
      <c r="F1213" s="172"/>
      <c r="G1213" s="172"/>
    </row>
    <row r="1214" spans="1:7" x14ac:dyDescent="0.25">
      <c r="A1214" s="171" t="s">
        <v>71</v>
      </c>
      <c r="B1214" s="92"/>
      <c r="C1214" s="92"/>
      <c r="D1214" s="92"/>
      <c r="E1214" s="380"/>
      <c r="F1214" s="172"/>
      <c r="G1214" s="172"/>
    </row>
    <row r="1215" spans="1:7" x14ac:dyDescent="0.25">
      <c r="A1215" s="171" t="s">
        <v>71</v>
      </c>
      <c r="B1215" s="92"/>
      <c r="C1215" s="92"/>
      <c r="D1215" s="92"/>
      <c r="E1215" s="380"/>
      <c r="F1215" s="172"/>
      <c r="G1215" s="172"/>
    </row>
    <row r="1216" spans="1:7" x14ac:dyDescent="0.25">
      <c r="A1216" s="171" t="s">
        <v>71</v>
      </c>
      <c r="B1216" s="92"/>
      <c r="C1216" s="92"/>
      <c r="D1216" s="92"/>
      <c r="E1216" s="380"/>
      <c r="F1216" s="172"/>
      <c r="G1216" s="172"/>
    </row>
    <row r="1217" spans="1:7" x14ac:dyDescent="0.25">
      <c r="A1217" s="171" t="s">
        <v>71</v>
      </c>
      <c r="B1217" s="92"/>
      <c r="C1217" s="92"/>
      <c r="D1217" s="92"/>
      <c r="E1217" s="380"/>
      <c r="F1217" s="172"/>
      <c r="G1217" s="172"/>
    </row>
    <row r="1218" spans="1:7" x14ac:dyDescent="0.25">
      <c r="A1218" s="171" t="s">
        <v>71</v>
      </c>
      <c r="B1218" s="92"/>
      <c r="C1218" s="92"/>
      <c r="D1218" s="92"/>
      <c r="E1218" s="380"/>
      <c r="F1218" s="172"/>
      <c r="G1218" s="172"/>
    </row>
    <row r="1219" spans="1:7" x14ac:dyDescent="0.25">
      <c r="A1219" s="171" t="s">
        <v>71</v>
      </c>
      <c r="B1219" s="92"/>
      <c r="C1219" s="92"/>
      <c r="D1219" s="92"/>
      <c r="E1219" s="380"/>
      <c r="F1219" s="172"/>
      <c r="G1219" s="172"/>
    </row>
    <row r="1220" spans="1:7" x14ac:dyDescent="0.25">
      <c r="A1220" s="171" t="s">
        <v>71</v>
      </c>
      <c r="B1220" s="92"/>
      <c r="C1220" s="92"/>
      <c r="D1220" s="92"/>
      <c r="E1220" s="380"/>
      <c r="F1220" s="172"/>
      <c r="G1220" s="172"/>
    </row>
    <row r="1221" spans="1:7" x14ac:dyDescent="0.25">
      <c r="A1221" s="171" t="s">
        <v>71</v>
      </c>
      <c r="B1221" s="92"/>
      <c r="C1221" s="92"/>
      <c r="D1221" s="92"/>
      <c r="E1221" s="380"/>
      <c r="F1221" s="172"/>
      <c r="G1221" s="172"/>
    </row>
    <row r="1222" spans="1:7" x14ac:dyDescent="0.25">
      <c r="A1222" s="171" t="s">
        <v>71</v>
      </c>
      <c r="B1222" s="92"/>
      <c r="C1222" s="92"/>
      <c r="D1222" s="92"/>
      <c r="E1222" s="380"/>
      <c r="F1222" s="172"/>
      <c r="G1222" s="172"/>
    </row>
    <row r="1223" spans="1:7" x14ac:dyDescent="0.25">
      <c r="A1223" s="171" t="s">
        <v>71</v>
      </c>
      <c r="B1223" s="92"/>
      <c r="C1223" s="92"/>
      <c r="D1223" s="92"/>
      <c r="E1223" s="380"/>
      <c r="F1223" s="172"/>
      <c r="G1223" s="172"/>
    </row>
    <row r="1224" spans="1:7" x14ac:dyDescent="0.25">
      <c r="A1224" s="171" t="s">
        <v>71</v>
      </c>
      <c r="B1224" s="92"/>
      <c r="C1224" s="92"/>
      <c r="D1224" s="92"/>
      <c r="E1224" s="380"/>
      <c r="F1224" s="172"/>
      <c r="G1224" s="172"/>
    </row>
    <row r="1225" spans="1:7" x14ac:dyDescent="0.25">
      <c r="A1225" s="171" t="s">
        <v>71</v>
      </c>
      <c r="B1225" s="92"/>
      <c r="C1225" s="92"/>
      <c r="D1225" s="92"/>
      <c r="E1225" s="380"/>
      <c r="F1225" s="172"/>
      <c r="G1225" s="172"/>
    </row>
    <row r="1226" spans="1:7" x14ac:dyDescent="0.25">
      <c r="A1226" s="171" t="s">
        <v>71</v>
      </c>
      <c r="B1226" s="92"/>
      <c r="C1226" s="92"/>
      <c r="D1226" s="92"/>
      <c r="E1226" s="380"/>
      <c r="F1226" s="172"/>
      <c r="G1226" s="172"/>
    </row>
    <row r="1227" spans="1:7" x14ac:dyDescent="0.25">
      <c r="A1227" s="171" t="s">
        <v>71</v>
      </c>
      <c r="B1227" s="92"/>
      <c r="C1227" s="92"/>
      <c r="D1227" s="92"/>
      <c r="E1227" s="380"/>
      <c r="F1227" s="172"/>
      <c r="G1227" s="172"/>
    </row>
    <row r="1228" spans="1:7" x14ac:dyDescent="0.25">
      <c r="A1228" s="171" t="s">
        <v>71</v>
      </c>
      <c r="B1228" s="92"/>
      <c r="C1228" s="92"/>
      <c r="D1228" s="92"/>
      <c r="E1228" s="380"/>
      <c r="F1228" s="172"/>
      <c r="G1228" s="172"/>
    </row>
    <row r="1229" spans="1:7" x14ac:dyDescent="0.25">
      <c r="A1229" s="171" t="s">
        <v>71</v>
      </c>
      <c r="B1229" s="92"/>
      <c r="C1229" s="92"/>
      <c r="D1229" s="92"/>
      <c r="E1229" s="380"/>
      <c r="F1229" s="172"/>
      <c r="G1229" s="172"/>
    </row>
    <row r="1230" spans="1:7" x14ac:dyDescent="0.25">
      <c r="A1230" s="171" t="s">
        <v>71</v>
      </c>
      <c r="B1230" s="92"/>
      <c r="C1230" s="92"/>
      <c r="D1230" s="92"/>
      <c r="E1230" s="380"/>
      <c r="F1230" s="172"/>
      <c r="G1230" s="172"/>
    </row>
    <row r="1231" spans="1:7" x14ac:dyDescent="0.25">
      <c r="A1231" s="171" t="s">
        <v>71</v>
      </c>
      <c r="B1231" s="92"/>
      <c r="C1231" s="92"/>
      <c r="D1231" s="92"/>
      <c r="E1231" s="380"/>
      <c r="F1231" s="172"/>
      <c r="G1231" s="172"/>
    </row>
    <row r="1232" spans="1:7" x14ac:dyDescent="0.25">
      <c r="A1232" s="171" t="s">
        <v>71</v>
      </c>
      <c r="B1232" s="92"/>
      <c r="C1232" s="92"/>
      <c r="D1232" s="92"/>
      <c r="E1232" s="380"/>
      <c r="F1232" s="172"/>
      <c r="G1232" s="172"/>
    </row>
    <row r="1233" spans="1:7" x14ac:dyDescent="0.25">
      <c r="A1233" s="171" t="s">
        <v>71</v>
      </c>
      <c r="B1233" s="92"/>
      <c r="C1233" s="92"/>
      <c r="D1233" s="92"/>
      <c r="E1233" s="380"/>
      <c r="F1233" s="172"/>
      <c r="G1233" s="172"/>
    </row>
    <row r="1234" spans="1:7" x14ac:dyDescent="0.25">
      <c r="A1234" s="171" t="s">
        <v>71</v>
      </c>
      <c r="B1234" s="92"/>
      <c r="C1234" s="92"/>
      <c r="D1234" s="92"/>
      <c r="E1234" s="380"/>
      <c r="F1234" s="172"/>
      <c r="G1234" s="172"/>
    </row>
    <row r="1235" spans="1:7" x14ac:dyDescent="0.25">
      <c r="A1235" s="171" t="s">
        <v>71</v>
      </c>
      <c r="B1235" s="92"/>
      <c r="C1235" s="92"/>
      <c r="D1235" s="92"/>
      <c r="E1235" s="380"/>
      <c r="F1235" s="172"/>
      <c r="G1235" s="172"/>
    </row>
    <row r="1236" spans="1:7" x14ac:dyDescent="0.25">
      <c r="A1236" s="171" t="s">
        <v>71</v>
      </c>
      <c r="B1236" s="92"/>
      <c r="C1236" s="92"/>
      <c r="D1236" s="92"/>
      <c r="E1236" s="380"/>
      <c r="F1236" s="172"/>
      <c r="G1236" s="172"/>
    </row>
    <row r="1237" spans="1:7" x14ac:dyDescent="0.25">
      <c r="A1237" s="171" t="s">
        <v>71</v>
      </c>
      <c r="B1237" s="92"/>
      <c r="C1237" s="92"/>
      <c r="D1237" s="92"/>
      <c r="E1237" s="380"/>
      <c r="F1237" s="172"/>
      <c r="G1237" s="172"/>
    </row>
    <row r="1238" spans="1:7" ht="15.75" thickBot="1" x14ac:dyDescent="0.3">
      <c r="A1238" s="173" t="s">
        <v>71</v>
      </c>
      <c r="B1238" s="174"/>
      <c r="C1238" s="174"/>
      <c r="D1238" s="174"/>
      <c r="E1238" s="381"/>
      <c r="F1238" s="175"/>
      <c r="G1238" s="175"/>
    </row>
    <row r="1239" spans="1:7" ht="15.75" thickBot="1" x14ac:dyDescent="0.3">
      <c r="E1239" s="382"/>
    </row>
    <row r="1240" spans="1:7" x14ac:dyDescent="0.25">
      <c r="A1240" s="67" t="str">
        <f>N_2!B363</f>
        <v>Kraftwerk 14</v>
      </c>
      <c r="B1240" s="377" t="s">
        <v>69</v>
      </c>
      <c r="C1240" s="377" t="s">
        <v>70</v>
      </c>
      <c r="D1240" s="97" t="s">
        <v>78</v>
      </c>
      <c r="E1240" s="390" t="s">
        <v>79</v>
      </c>
      <c r="F1240" s="137" t="s">
        <v>2</v>
      </c>
      <c r="G1240" s="137"/>
    </row>
    <row r="1241" spans="1:7" x14ac:dyDescent="0.25">
      <c r="A1241" s="91" t="str">
        <f>N_2!B366</f>
        <v>Erzeugungsauslagen</v>
      </c>
      <c r="B1241" s="68">
        <f>SUM(B1242:B1282)</f>
        <v>0</v>
      </c>
      <c r="C1241" s="68">
        <f>SUM(C1242:C1282)</f>
        <v>0</v>
      </c>
      <c r="D1241" s="105">
        <f>SUM(D1243:D1282)</f>
        <v>0</v>
      </c>
      <c r="E1241" s="391">
        <f>SUM(E1243:E1282)</f>
        <v>0</v>
      </c>
      <c r="F1241" s="134"/>
      <c r="G1241" s="133"/>
    </row>
    <row r="1242" spans="1:7" x14ac:dyDescent="0.25">
      <c r="A1242" s="69"/>
      <c r="B1242" s="105"/>
      <c r="C1242" s="105"/>
      <c r="D1242" s="107"/>
      <c r="E1242" s="392"/>
      <c r="F1242" s="133"/>
      <c r="G1242" s="133"/>
    </row>
    <row r="1243" spans="1:7" x14ac:dyDescent="0.25">
      <c r="A1243" s="171" t="s">
        <v>71</v>
      </c>
      <c r="B1243" s="92">
        <v>0</v>
      </c>
      <c r="C1243" s="92">
        <v>0</v>
      </c>
      <c r="D1243" s="92"/>
      <c r="E1243" s="380"/>
      <c r="F1243" s="172"/>
      <c r="G1243" s="172"/>
    </row>
    <row r="1244" spans="1:7" x14ac:dyDescent="0.25">
      <c r="A1244" s="171" t="s">
        <v>71</v>
      </c>
      <c r="B1244" s="92"/>
      <c r="C1244" s="92"/>
      <c r="D1244" s="92"/>
      <c r="E1244" s="380"/>
      <c r="F1244" s="172"/>
      <c r="G1244" s="172"/>
    </row>
    <row r="1245" spans="1:7" x14ac:dyDescent="0.25">
      <c r="A1245" s="171" t="s">
        <v>71</v>
      </c>
      <c r="B1245" s="92"/>
      <c r="C1245" s="92"/>
      <c r="D1245" s="92"/>
      <c r="E1245" s="380"/>
      <c r="F1245" s="172"/>
      <c r="G1245" s="172"/>
    </row>
    <row r="1246" spans="1:7" x14ac:dyDescent="0.25">
      <c r="A1246" s="171" t="s">
        <v>71</v>
      </c>
      <c r="B1246" s="92"/>
      <c r="C1246" s="92"/>
      <c r="D1246" s="92"/>
      <c r="E1246" s="380"/>
      <c r="F1246" s="172"/>
      <c r="G1246" s="172"/>
    </row>
    <row r="1247" spans="1:7" x14ac:dyDescent="0.25">
      <c r="A1247" s="171" t="s">
        <v>71</v>
      </c>
      <c r="B1247" s="92"/>
      <c r="C1247" s="92"/>
      <c r="D1247" s="92"/>
      <c r="E1247" s="380"/>
      <c r="F1247" s="172"/>
      <c r="G1247" s="172"/>
    </row>
    <row r="1248" spans="1:7" x14ac:dyDescent="0.25">
      <c r="A1248" s="171" t="s">
        <v>71</v>
      </c>
      <c r="B1248" s="92"/>
      <c r="C1248" s="92"/>
      <c r="D1248" s="92"/>
      <c r="E1248" s="380"/>
      <c r="F1248" s="172"/>
      <c r="G1248" s="172"/>
    </row>
    <row r="1249" spans="1:7" x14ac:dyDescent="0.25">
      <c r="A1249" s="171" t="s">
        <v>71</v>
      </c>
      <c r="B1249" s="92"/>
      <c r="C1249" s="92"/>
      <c r="D1249" s="92"/>
      <c r="E1249" s="380"/>
      <c r="F1249" s="172"/>
      <c r="G1249" s="172"/>
    </row>
    <row r="1250" spans="1:7" x14ac:dyDescent="0.25">
      <c r="A1250" s="171" t="s">
        <v>71</v>
      </c>
      <c r="B1250" s="92"/>
      <c r="C1250" s="92"/>
      <c r="D1250" s="92"/>
      <c r="E1250" s="380"/>
      <c r="F1250" s="172"/>
      <c r="G1250" s="172"/>
    </row>
    <row r="1251" spans="1:7" x14ac:dyDescent="0.25">
      <c r="A1251" s="171" t="s">
        <v>71</v>
      </c>
      <c r="B1251" s="92"/>
      <c r="C1251" s="92"/>
      <c r="D1251" s="92"/>
      <c r="E1251" s="380"/>
      <c r="F1251" s="172"/>
      <c r="G1251" s="172"/>
    </row>
    <row r="1252" spans="1:7" x14ac:dyDescent="0.25">
      <c r="A1252" s="171" t="s">
        <v>71</v>
      </c>
      <c r="B1252" s="92"/>
      <c r="C1252" s="92"/>
      <c r="D1252" s="92"/>
      <c r="E1252" s="380"/>
      <c r="F1252" s="172"/>
      <c r="G1252" s="172"/>
    </row>
    <row r="1253" spans="1:7" x14ac:dyDescent="0.25">
      <c r="A1253" s="171" t="s">
        <v>71</v>
      </c>
      <c r="B1253" s="92"/>
      <c r="C1253" s="92"/>
      <c r="D1253" s="92"/>
      <c r="E1253" s="380"/>
      <c r="F1253" s="172"/>
      <c r="G1253" s="172"/>
    </row>
    <row r="1254" spans="1:7" x14ac:dyDescent="0.25">
      <c r="A1254" s="171" t="s">
        <v>71</v>
      </c>
      <c r="B1254" s="92"/>
      <c r="C1254" s="92"/>
      <c r="D1254" s="92"/>
      <c r="E1254" s="380"/>
      <c r="F1254" s="172"/>
      <c r="G1254" s="172"/>
    </row>
    <row r="1255" spans="1:7" x14ac:dyDescent="0.25">
      <c r="A1255" s="171" t="s">
        <v>71</v>
      </c>
      <c r="B1255" s="92"/>
      <c r="C1255" s="92"/>
      <c r="D1255" s="92"/>
      <c r="E1255" s="380"/>
      <c r="F1255" s="172"/>
      <c r="G1255" s="172"/>
    </row>
    <row r="1256" spans="1:7" x14ac:dyDescent="0.25">
      <c r="A1256" s="171" t="s">
        <v>71</v>
      </c>
      <c r="B1256" s="92"/>
      <c r="C1256" s="92"/>
      <c r="D1256" s="92"/>
      <c r="E1256" s="380"/>
      <c r="F1256" s="172"/>
      <c r="G1256" s="172"/>
    </row>
    <row r="1257" spans="1:7" x14ac:dyDescent="0.25">
      <c r="A1257" s="171" t="s">
        <v>71</v>
      </c>
      <c r="B1257" s="92"/>
      <c r="C1257" s="92"/>
      <c r="D1257" s="92"/>
      <c r="E1257" s="380"/>
      <c r="F1257" s="172"/>
      <c r="G1257" s="172"/>
    </row>
    <row r="1258" spans="1:7" x14ac:dyDescent="0.25">
      <c r="A1258" s="171" t="s">
        <v>71</v>
      </c>
      <c r="B1258" s="92"/>
      <c r="C1258" s="92"/>
      <c r="D1258" s="92"/>
      <c r="E1258" s="380"/>
      <c r="F1258" s="172"/>
      <c r="G1258" s="172"/>
    </row>
    <row r="1259" spans="1:7" x14ac:dyDescent="0.25">
      <c r="A1259" s="171" t="s">
        <v>71</v>
      </c>
      <c r="B1259" s="92"/>
      <c r="C1259" s="92"/>
      <c r="D1259" s="92"/>
      <c r="E1259" s="380"/>
      <c r="F1259" s="172"/>
      <c r="G1259" s="172"/>
    </row>
    <row r="1260" spans="1:7" x14ac:dyDescent="0.25">
      <c r="A1260" s="171" t="s">
        <v>71</v>
      </c>
      <c r="B1260" s="92"/>
      <c r="C1260" s="92"/>
      <c r="D1260" s="92"/>
      <c r="E1260" s="380"/>
      <c r="F1260" s="172"/>
      <c r="G1260" s="172"/>
    </row>
    <row r="1261" spans="1:7" x14ac:dyDescent="0.25">
      <c r="A1261" s="171" t="s">
        <v>71</v>
      </c>
      <c r="B1261" s="92"/>
      <c r="C1261" s="92"/>
      <c r="D1261" s="92"/>
      <c r="E1261" s="380"/>
      <c r="F1261" s="172"/>
      <c r="G1261" s="172"/>
    </row>
    <row r="1262" spans="1:7" x14ac:dyDescent="0.25">
      <c r="A1262" s="171" t="s">
        <v>71</v>
      </c>
      <c r="B1262" s="92"/>
      <c r="C1262" s="92"/>
      <c r="D1262" s="92"/>
      <c r="E1262" s="380"/>
      <c r="F1262" s="172"/>
      <c r="G1262" s="172"/>
    </row>
    <row r="1263" spans="1:7" x14ac:dyDescent="0.25">
      <c r="A1263" s="171" t="s">
        <v>71</v>
      </c>
      <c r="B1263" s="92"/>
      <c r="C1263" s="92"/>
      <c r="D1263" s="92"/>
      <c r="E1263" s="380"/>
      <c r="F1263" s="172"/>
      <c r="G1263" s="172"/>
    </row>
    <row r="1264" spans="1:7" x14ac:dyDescent="0.25">
      <c r="A1264" s="171" t="s">
        <v>71</v>
      </c>
      <c r="B1264" s="92"/>
      <c r="C1264" s="92"/>
      <c r="D1264" s="92"/>
      <c r="E1264" s="380"/>
      <c r="F1264" s="172"/>
      <c r="G1264" s="172"/>
    </row>
    <row r="1265" spans="1:7" x14ac:dyDescent="0.25">
      <c r="A1265" s="171" t="s">
        <v>71</v>
      </c>
      <c r="B1265" s="92"/>
      <c r="C1265" s="92"/>
      <c r="D1265" s="92"/>
      <c r="E1265" s="380"/>
      <c r="F1265" s="172"/>
      <c r="G1265" s="172"/>
    </row>
    <row r="1266" spans="1:7" x14ac:dyDescent="0.25">
      <c r="A1266" s="171" t="s">
        <v>71</v>
      </c>
      <c r="B1266" s="92"/>
      <c r="C1266" s="92"/>
      <c r="D1266" s="92"/>
      <c r="E1266" s="380"/>
      <c r="F1266" s="172"/>
      <c r="G1266" s="172"/>
    </row>
    <row r="1267" spans="1:7" x14ac:dyDescent="0.25">
      <c r="A1267" s="171" t="s">
        <v>71</v>
      </c>
      <c r="B1267" s="92"/>
      <c r="C1267" s="92"/>
      <c r="D1267" s="92"/>
      <c r="E1267" s="380"/>
      <c r="F1267" s="172"/>
      <c r="G1267" s="172"/>
    </row>
    <row r="1268" spans="1:7" x14ac:dyDescent="0.25">
      <c r="A1268" s="171" t="s">
        <v>71</v>
      </c>
      <c r="B1268" s="92"/>
      <c r="C1268" s="92"/>
      <c r="D1268" s="92"/>
      <c r="E1268" s="380"/>
      <c r="F1268" s="172"/>
      <c r="G1268" s="172"/>
    </row>
    <row r="1269" spans="1:7" x14ac:dyDescent="0.25">
      <c r="A1269" s="171" t="s">
        <v>71</v>
      </c>
      <c r="B1269" s="92"/>
      <c r="C1269" s="92"/>
      <c r="D1269" s="92"/>
      <c r="E1269" s="380"/>
      <c r="F1269" s="172"/>
      <c r="G1269" s="172"/>
    </row>
    <row r="1270" spans="1:7" x14ac:dyDescent="0.25">
      <c r="A1270" s="171" t="s">
        <v>71</v>
      </c>
      <c r="B1270" s="92"/>
      <c r="C1270" s="92"/>
      <c r="D1270" s="92"/>
      <c r="E1270" s="380"/>
      <c r="F1270" s="172"/>
      <c r="G1270" s="172"/>
    </row>
    <row r="1271" spans="1:7" x14ac:dyDescent="0.25">
      <c r="A1271" s="171" t="s">
        <v>71</v>
      </c>
      <c r="B1271" s="92"/>
      <c r="C1271" s="92"/>
      <c r="D1271" s="92"/>
      <c r="E1271" s="380"/>
      <c r="F1271" s="172"/>
      <c r="G1271" s="172"/>
    </row>
    <row r="1272" spans="1:7" x14ac:dyDescent="0.25">
      <c r="A1272" s="171" t="s">
        <v>71</v>
      </c>
      <c r="B1272" s="92"/>
      <c r="C1272" s="92"/>
      <c r="D1272" s="92"/>
      <c r="E1272" s="380"/>
      <c r="F1272" s="172"/>
      <c r="G1272" s="172"/>
    </row>
    <row r="1273" spans="1:7" x14ac:dyDescent="0.25">
      <c r="A1273" s="171" t="s">
        <v>71</v>
      </c>
      <c r="B1273" s="92"/>
      <c r="C1273" s="92"/>
      <c r="D1273" s="92"/>
      <c r="E1273" s="380"/>
      <c r="F1273" s="172"/>
      <c r="G1273" s="172"/>
    </row>
    <row r="1274" spans="1:7" x14ac:dyDescent="0.25">
      <c r="A1274" s="171" t="s">
        <v>71</v>
      </c>
      <c r="B1274" s="92"/>
      <c r="C1274" s="92"/>
      <c r="D1274" s="92"/>
      <c r="E1274" s="380"/>
      <c r="F1274" s="172"/>
      <c r="G1274" s="172"/>
    </row>
    <row r="1275" spans="1:7" x14ac:dyDescent="0.25">
      <c r="A1275" s="171" t="s">
        <v>71</v>
      </c>
      <c r="B1275" s="92"/>
      <c r="C1275" s="92"/>
      <c r="D1275" s="92"/>
      <c r="E1275" s="380"/>
      <c r="F1275" s="172"/>
      <c r="G1275" s="172"/>
    </row>
    <row r="1276" spans="1:7" x14ac:dyDescent="0.25">
      <c r="A1276" s="171" t="s">
        <v>71</v>
      </c>
      <c r="B1276" s="92"/>
      <c r="C1276" s="92"/>
      <c r="D1276" s="92"/>
      <c r="E1276" s="380"/>
      <c r="F1276" s="172"/>
      <c r="G1276" s="172"/>
    </row>
    <row r="1277" spans="1:7" x14ac:dyDescent="0.25">
      <c r="A1277" s="171" t="s">
        <v>71</v>
      </c>
      <c r="B1277" s="92"/>
      <c r="C1277" s="92"/>
      <c r="D1277" s="92"/>
      <c r="E1277" s="380"/>
      <c r="F1277" s="172"/>
      <c r="G1277" s="172"/>
    </row>
    <row r="1278" spans="1:7" x14ac:dyDescent="0.25">
      <c r="A1278" s="171" t="s">
        <v>71</v>
      </c>
      <c r="B1278" s="92"/>
      <c r="C1278" s="92"/>
      <c r="D1278" s="92"/>
      <c r="E1278" s="380"/>
      <c r="F1278" s="172"/>
      <c r="G1278" s="172"/>
    </row>
    <row r="1279" spans="1:7" x14ac:dyDescent="0.25">
      <c r="A1279" s="171" t="s">
        <v>71</v>
      </c>
      <c r="B1279" s="92"/>
      <c r="C1279" s="92"/>
      <c r="D1279" s="92"/>
      <c r="E1279" s="380"/>
      <c r="F1279" s="172"/>
      <c r="G1279" s="172"/>
    </row>
    <row r="1280" spans="1:7" x14ac:dyDescent="0.25">
      <c r="A1280" s="171" t="s">
        <v>71</v>
      </c>
      <c r="B1280" s="92"/>
      <c r="C1280" s="92"/>
      <c r="D1280" s="92"/>
      <c r="E1280" s="380"/>
      <c r="F1280" s="172"/>
      <c r="G1280" s="172"/>
    </row>
    <row r="1281" spans="1:7" x14ac:dyDescent="0.25">
      <c r="A1281" s="171" t="s">
        <v>71</v>
      </c>
      <c r="B1281" s="92"/>
      <c r="C1281" s="92"/>
      <c r="D1281" s="92"/>
      <c r="E1281" s="380"/>
      <c r="F1281" s="172"/>
      <c r="G1281" s="172"/>
    </row>
    <row r="1282" spans="1:7" ht="15.75" thickBot="1" x14ac:dyDescent="0.3">
      <c r="A1282" s="173" t="s">
        <v>71</v>
      </c>
      <c r="B1282" s="174"/>
      <c r="C1282" s="174"/>
      <c r="D1282" s="174"/>
      <c r="E1282" s="381"/>
      <c r="F1282" s="175"/>
      <c r="G1282" s="175"/>
    </row>
    <row r="1283" spans="1:7" ht="15.75" thickBot="1" x14ac:dyDescent="0.3">
      <c r="E1283" s="382"/>
    </row>
    <row r="1284" spans="1:7" x14ac:dyDescent="0.25">
      <c r="A1284" s="67" t="str">
        <f>N_2!B368</f>
        <v>Kraftwerk 15</v>
      </c>
      <c r="B1284" s="377" t="s">
        <v>69</v>
      </c>
      <c r="C1284" s="377" t="s">
        <v>70</v>
      </c>
      <c r="D1284" s="97" t="s">
        <v>78</v>
      </c>
      <c r="E1284" s="390" t="s">
        <v>79</v>
      </c>
      <c r="F1284" s="137" t="s">
        <v>2</v>
      </c>
      <c r="G1284" s="137"/>
    </row>
    <row r="1285" spans="1:7" x14ac:dyDescent="0.25">
      <c r="A1285" s="91" t="str">
        <f>N_2!B371</f>
        <v>Erzeugungsauslagen</v>
      </c>
      <c r="B1285" s="68">
        <f>SUM(B1286:B1326)</f>
        <v>0</v>
      </c>
      <c r="C1285" s="68">
        <f>SUM(C1286:C1326)</f>
        <v>0</v>
      </c>
      <c r="D1285" s="105">
        <f>SUM(D1287:D1326)</f>
        <v>0</v>
      </c>
      <c r="E1285" s="391">
        <f>SUM(E1287:E1326)</f>
        <v>0</v>
      </c>
      <c r="F1285" s="134"/>
      <c r="G1285" s="133"/>
    </row>
    <row r="1286" spans="1:7" x14ac:dyDescent="0.25">
      <c r="A1286" s="69"/>
      <c r="B1286" s="105"/>
      <c r="C1286" s="105"/>
      <c r="D1286" s="107"/>
      <c r="E1286" s="392"/>
      <c r="F1286" s="133"/>
      <c r="G1286" s="133"/>
    </row>
    <row r="1287" spans="1:7" x14ac:dyDescent="0.25">
      <c r="A1287" s="171" t="s">
        <v>71</v>
      </c>
      <c r="B1287" s="92">
        <v>0</v>
      </c>
      <c r="C1287" s="92">
        <v>0</v>
      </c>
      <c r="D1287" s="92"/>
      <c r="E1287" s="380"/>
      <c r="F1287" s="172"/>
      <c r="G1287" s="172"/>
    </row>
    <row r="1288" spans="1:7" x14ac:dyDescent="0.25">
      <c r="A1288" s="171" t="s">
        <v>71</v>
      </c>
      <c r="B1288" s="92"/>
      <c r="C1288" s="92"/>
      <c r="D1288" s="92"/>
      <c r="E1288" s="380"/>
      <c r="F1288" s="172"/>
      <c r="G1288" s="172"/>
    </row>
    <row r="1289" spans="1:7" x14ac:dyDescent="0.25">
      <c r="A1289" s="171" t="s">
        <v>71</v>
      </c>
      <c r="B1289" s="92"/>
      <c r="C1289" s="92"/>
      <c r="D1289" s="92"/>
      <c r="E1289" s="380"/>
      <c r="F1289" s="172"/>
      <c r="G1289" s="172"/>
    </row>
    <row r="1290" spans="1:7" x14ac:dyDescent="0.25">
      <c r="A1290" s="171" t="s">
        <v>71</v>
      </c>
      <c r="B1290" s="92"/>
      <c r="C1290" s="92"/>
      <c r="D1290" s="92"/>
      <c r="E1290" s="380"/>
      <c r="F1290" s="172"/>
      <c r="G1290" s="172"/>
    </row>
    <row r="1291" spans="1:7" x14ac:dyDescent="0.25">
      <c r="A1291" s="171" t="s">
        <v>71</v>
      </c>
      <c r="B1291" s="92"/>
      <c r="C1291" s="92"/>
      <c r="D1291" s="92"/>
      <c r="E1291" s="380"/>
      <c r="F1291" s="172"/>
      <c r="G1291" s="172"/>
    </row>
    <row r="1292" spans="1:7" x14ac:dyDescent="0.25">
      <c r="A1292" s="171" t="s">
        <v>71</v>
      </c>
      <c r="B1292" s="92"/>
      <c r="C1292" s="92"/>
      <c r="D1292" s="92"/>
      <c r="E1292" s="380"/>
      <c r="F1292" s="172"/>
      <c r="G1292" s="172"/>
    </row>
    <row r="1293" spans="1:7" x14ac:dyDescent="0.25">
      <c r="A1293" s="171" t="s">
        <v>71</v>
      </c>
      <c r="B1293" s="92"/>
      <c r="C1293" s="92"/>
      <c r="D1293" s="92"/>
      <c r="E1293" s="380"/>
      <c r="F1293" s="172"/>
      <c r="G1293" s="172"/>
    </row>
    <row r="1294" spans="1:7" x14ac:dyDescent="0.25">
      <c r="A1294" s="171" t="s">
        <v>71</v>
      </c>
      <c r="B1294" s="92"/>
      <c r="C1294" s="92"/>
      <c r="D1294" s="92"/>
      <c r="E1294" s="380"/>
      <c r="F1294" s="172"/>
      <c r="G1294" s="172"/>
    </row>
    <row r="1295" spans="1:7" x14ac:dyDescent="0.25">
      <c r="A1295" s="171" t="s">
        <v>71</v>
      </c>
      <c r="B1295" s="92"/>
      <c r="C1295" s="92"/>
      <c r="D1295" s="92"/>
      <c r="E1295" s="380"/>
      <c r="F1295" s="172"/>
      <c r="G1295" s="172"/>
    </row>
    <row r="1296" spans="1:7" x14ac:dyDescent="0.25">
      <c r="A1296" s="171" t="s">
        <v>71</v>
      </c>
      <c r="B1296" s="92"/>
      <c r="C1296" s="92"/>
      <c r="D1296" s="92"/>
      <c r="E1296" s="380"/>
      <c r="F1296" s="172"/>
      <c r="G1296" s="172"/>
    </row>
    <row r="1297" spans="1:7" x14ac:dyDescent="0.25">
      <c r="A1297" s="171" t="s">
        <v>71</v>
      </c>
      <c r="B1297" s="92"/>
      <c r="C1297" s="92"/>
      <c r="D1297" s="92"/>
      <c r="E1297" s="380"/>
      <c r="F1297" s="172"/>
      <c r="G1297" s="172"/>
    </row>
    <row r="1298" spans="1:7" x14ac:dyDescent="0.25">
      <c r="A1298" s="171" t="s">
        <v>71</v>
      </c>
      <c r="B1298" s="92"/>
      <c r="C1298" s="92"/>
      <c r="D1298" s="92"/>
      <c r="E1298" s="380"/>
      <c r="F1298" s="172"/>
      <c r="G1298" s="172"/>
    </row>
    <row r="1299" spans="1:7" x14ac:dyDescent="0.25">
      <c r="A1299" s="171" t="s">
        <v>71</v>
      </c>
      <c r="B1299" s="92"/>
      <c r="C1299" s="92"/>
      <c r="D1299" s="92"/>
      <c r="E1299" s="380"/>
      <c r="F1299" s="172"/>
      <c r="G1299" s="172"/>
    </row>
    <row r="1300" spans="1:7" x14ac:dyDescent="0.25">
      <c r="A1300" s="171" t="s">
        <v>71</v>
      </c>
      <c r="B1300" s="92"/>
      <c r="C1300" s="92"/>
      <c r="D1300" s="92"/>
      <c r="E1300" s="380"/>
      <c r="F1300" s="172"/>
      <c r="G1300" s="172"/>
    </row>
    <row r="1301" spans="1:7" x14ac:dyDescent="0.25">
      <c r="A1301" s="171" t="s">
        <v>71</v>
      </c>
      <c r="B1301" s="92"/>
      <c r="C1301" s="92"/>
      <c r="D1301" s="92"/>
      <c r="E1301" s="380"/>
      <c r="F1301" s="172"/>
      <c r="G1301" s="172"/>
    </row>
    <row r="1302" spans="1:7" x14ac:dyDescent="0.25">
      <c r="A1302" s="171" t="s">
        <v>71</v>
      </c>
      <c r="B1302" s="92"/>
      <c r="C1302" s="92"/>
      <c r="D1302" s="92"/>
      <c r="E1302" s="380"/>
      <c r="F1302" s="172"/>
      <c r="G1302" s="172"/>
    </row>
    <row r="1303" spans="1:7" x14ac:dyDescent="0.25">
      <c r="A1303" s="171" t="s">
        <v>71</v>
      </c>
      <c r="B1303" s="92"/>
      <c r="C1303" s="92"/>
      <c r="D1303" s="92"/>
      <c r="E1303" s="380"/>
      <c r="F1303" s="172"/>
      <c r="G1303" s="172"/>
    </row>
    <row r="1304" spans="1:7" x14ac:dyDescent="0.25">
      <c r="A1304" s="171" t="s">
        <v>71</v>
      </c>
      <c r="B1304" s="92"/>
      <c r="C1304" s="92"/>
      <c r="D1304" s="92"/>
      <c r="E1304" s="380"/>
      <c r="F1304" s="172"/>
      <c r="G1304" s="172"/>
    </row>
    <row r="1305" spans="1:7" x14ac:dyDescent="0.25">
      <c r="A1305" s="171" t="s">
        <v>71</v>
      </c>
      <c r="B1305" s="92"/>
      <c r="C1305" s="92"/>
      <c r="D1305" s="92"/>
      <c r="E1305" s="380"/>
      <c r="F1305" s="172"/>
      <c r="G1305" s="172"/>
    </row>
    <row r="1306" spans="1:7" x14ac:dyDescent="0.25">
      <c r="A1306" s="171" t="s">
        <v>71</v>
      </c>
      <c r="B1306" s="92"/>
      <c r="C1306" s="92"/>
      <c r="D1306" s="92"/>
      <c r="E1306" s="380"/>
      <c r="F1306" s="172"/>
      <c r="G1306" s="172"/>
    </row>
    <row r="1307" spans="1:7" x14ac:dyDescent="0.25">
      <c r="A1307" s="171" t="s">
        <v>71</v>
      </c>
      <c r="B1307" s="92"/>
      <c r="C1307" s="92"/>
      <c r="D1307" s="92"/>
      <c r="E1307" s="380"/>
      <c r="F1307" s="172"/>
      <c r="G1307" s="172"/>
    </row>
    <row r="1308" spans="1:7" x14ac:dyDescent="0.25">
      <c r="A1308" s="171" t="s">
        <v>71</v>
      </c>
      <c r="B1308" s="92"/>
      <c r="C1308" s="92"/>
      <c r="D1308" s="92"/>
      <c r="E1308" s="380"/>
      <c r="F1308" s="172"/>
      <c r="G1308" s="172"/>
    </row>
    <row r="1309" spans="1:7" x14ac:dyDescent="0.25">
      <c r="A1309" s="171" t="s">
        <v>71</v>
      </c>
      <c r="B1309" s="92"/>
      <c r="C1309" s="92"/>
      <c r="D1309" s="92"/>
      <c r="E1309" s="380"/>
      <c r="F1309" s="172"/>
      <c r="G1309" s="172"/>
    </row>
    <row r="1310" spans="1:7" x14ac:dyDescent="0.25">
      <c r="A1310" s="171" t="s">
        <v>71</v>
      </c>
      <c r="B1310" s="92"/>
      <c r="C1310" s="92"/>
      <c r="D1310" s="92"/>
      <c r="E1310" s="380"/>
      <c r="F1310" s="172"/>
      <c r="G1310" s="172"/>
    </row>
    <row r="1311" spans="1:7" x14ac:dyDescent="0.25">
      <c r="A1311" s="171" t="s">
        <v>71</v>
      </c>
      <c r="B1311" s="92"/>
      <c r="C1311" s="92"/>
      <c r="D1311" s="92"/>
      <c r="E1311" s="380"/>
      <c r="F1311" s="172"/>
      <c r="G1311" s="172"/>
    </row>
    <row r="1312" spans="1:7" x14ac:dyDescent="0.25">
      <c r="A1312" s="171" t="s">
        <v>71</v>
      </c>
      <c r="B1312" s="92"/>
      <c r="C1312" s="92"/>
      <c r="D1312" s="92"/>
      <c r="E1312" s="380"/>
      <c r="F1312" s="172"/>
      <c r="G1312" s="172"/>
    </row>
    <row r="1313" spans="1:7" x14ac:dyDescent="0.25">
      <c r="A1313" s="171" t="s">
        <v>71</v>
      </c>
      <c r="B1313" s="92"/>
      <c r="C1313" s="92"/>
      <c r="D1313" s="92"/>
      <c r="E1313" s="380"/>
      <c r="F1313" s="172"/>
      <c r="G1313" s="172"/>
    </row>
    <row r="1314" spans="1:7" x14ac:dyDescent="0.25">
      <c r="A1314" s="171" t="s">
        <v>71</v>
      </c>
      <c r="B1314" s="92"/>
      <c r="C1314" s="92"/>
      <c r="D1314" s="92"/>
      <c r="E1314" s="380"/>
      <c r="F1314" s="172"/>
      <c r="G1314" s="172"/>
    </row>
    <row r="1315" spans="1:7" x14ac:dyDescent="0.25">
      <c r="A1315" s="171" t="s">
        <v>71</v>
      </c>
      <c r="B1315" s="92"/>
      <c r="C1315" s="92"/>
      <c r="D1315" s="92"/>
      <c r="E1315" s="380"/>
      <c r="F1315" s="172"/>
      <c r="G1315" s="172"/>
    </row>
    <row r="1316" spans="1:7" x14ac:dyDescent="0.25">
      <c r="A1316" s="171" t="s">
        <v>71</v>
      </c>
      <c r="B1316" s="92"/>
      <c r="C1316" s="92"/>
      <c r="D1316" s="92"/>
      <c r="E1316" s="380"/>
      <c r="F1316" s="172"/>
      <c r="G1316" s="172"/>
    </row>
    <row r="1317" spans="1:7" x14ac:dyDescent="0.25">
      <c r="A1317" s="171" t="s">
        <v>71</v>
      </c>
      <c r="B1317" s="92"/>
      <c r="C1317" s="92"/>
      <c r="D1317" s="92"/>
      <c r="E1317" s="380"/>
      <c r="F1317" s="172"/>
      <c r="G1317" s="172"/>
    </row>
    <row r="1318" spans="1:7" x14ac:dyDescent="0.25">
      <c r="A1318" s="171" t="s">
        <v>71</v>
      </c>
      <c r="B1318" s="92"/>
      <c r="C1318" s="92"/>
      <c r="D1318" s="92"/>
      <c r="E1318" s="380"/>
      <c r="F1318" s="172"/>
      <c r="G1318" s="172"/>
    </row>
    <row r="1319" spans="1:7" x14ac:dyDescent="0.25">
      <c r="A1319" s="171" t="s">
        <v>71</v>
      </c>
      <c r="B1319" s="92"/>
      <c r="C1319" s="92"/>
      <c r="D1319" s="92"/>
      <c r="E1319" s="380"/>
      <c r="F1319" s="172"/>
      <c r="G1319" s="172"/>
    </row>
    <row r="1320" spans="1:7" x14ac:dyDescent="0.25">
      <c r="A1320" s="171" t="s">
        <v>71</v>
      </c>
      <c r="B1320" s="92"/>
      <c r="C1320" s="92"/>
      <c r="D1320" s="92"/>
      <c r="E1320" s="380"/>
      <c r="F1320" s="172"/>
      <c r="G1320" s="172"/>
    </row>
    <row r="1321" spans="1:7" x14ac:dyDescent="0.25">
      <c r="A1321" s="171" t="s">
        <v>71</v>
      </c>
      <c r="B1321" s="92"/>
      <c r="C1321" s="92"/>
      <c r="D1321" s="92"/>
      <c r="E1321" s="380"/>
      <c r="F1321" s="172"/>
      <c r="G1321" s="172"/>
    </row>
    <row r="1322" spans="1:7" x14ac:dyDescent="0.25">
      <c r="A1322" s="171" t="s">
        <v>71</v>
      </c>
      <c r="B1322" s="92"/>
      <c r="C1322" s="92"/>
      <c r="D1322" s="92"/>
      <c r="E1322" s="380"/>
      <c r="F1322" s="172"/>
      <c r="G1322" s="172"/>
    </row>
    <row r="1323" spans="1:7" x14ac:dyDescent="0.25">
      <c r="A1323" s="171" t="s">
        <v>71</v>
      </c>
      <c r="B1323" s="92"/>
      <c r="C1323" s="92"/>
      <c r="D1323" s="92"/>
      <c r="E1323" s="380"/>
      <c r="F1323" s="172"/>
      <c r="G1323" s="172"/>
    </row>
    <row r="1324" spans="1:7" x14ac:dyDescent="0.25">
      <c r="A1324" s="171" t="s">
        <v>71</v>
      </c>
      <c r="B1324" s="92"/>
      <c r="C1324" s="92"/>
      <c r="D1324" s="92"/>
      <c r="E1324" s="380"/>
      <c r="F1324" s="172"/>
      <c r="G1324" s="172"/>
    </row>
    <row r="1325" spans="1:7" x14ac:dyDescent="0.25">
      <c r="A1325" s="171" t="s">
        <v>71</v>
      </c>
      <c r="B1325" s="92"/>
      <c r="C1325" s="92"/>
      <c r="D1325" s="92"/>
      <c r="E1325" s="380"/>
      <c r="F1325" s="172"/>
      <c r="G1325" s="172"/>
    </row>
    <row r="1326" spans="1:7" ht="15.75" thickBot="1" x14ac:dyDescent="0.3">
      <c r="A1326" s="173" t="s">
        <v>71</v>
      </c>
      <c r="B1326" s="174"/>
      <c r="C1326" s="174"/>
      <c r="D1326" s="174"/>
      <c r="E1326" s="381"/>
      <c r="F1326" s="175"/>
      <c r="G1326" s="175"/>
    </row>
  </sheetData>
  <sheetProtection algorithmName="SHA-512" hashValue="y+m9A9NwFSeFypCjmyinWHilBN5L3Rfucdjcl+NA+w/jvQttfoxKc40zNqrUz2to1ZcO+m3IGB+AtARQ9/U72A==" saltValue="bVuhW9bk2hOkmF555l9Yhg==" spinCount="100000" sheet="1" selectLockedCells="1"/>
  <protectedRanges>
    <protectedRange algorithmName="SHA-512" hashValue="JuI59RjW3os5EqvVI7B4ZwmWwjBY2LdqNaLfREXe0kY0GbHB6v+M0gxG7+gTGM1+tN9NNhgwufxhJNBMmJ6Fig==" saltValue="LvsgRFm8ismJ4JO9jLsiMg==" spinCount="100000" sqref="A1111:G1150" name="Bereich5"/>
    <protectedRange sqref="A666:A669 B666:G667 A712 A756 A800 A844 A888 A932 A976 A1020 A1064 B669:F669 A713:F713 A757:F757 A801:F801 A845:F845 A889:F889 A933:F933 A977:F977 A1021:F1021 A1065:F1065 A3:H3 B402:G402 B358:G358 B314:G314 B270:G270 B226:G226 B182:G182 B138:G138 B94:G94 B50:G50 B6:G6 A1108 A1109:F1109 A1152 A1153:F1153 A1196 A1197:F1197 A1240 A1241:F1241 A1284 A1285:F1285 B446:G446 B490:G490 B534:G534 B578:G578 B622:G622" name="Bereich2"/>
    <protectedRange sqref="A5:A7 A49:A51 A93:A95 A137:A139 A181:A183 A225:A227 A269:A271 A313:A315 A357:A359 A401:A403 A445:A447 A489:A491 A533:A535 A577:A579 A621:A623" name="Bereich2_1"/>
    <protectedRange sqref="A1" name="Bereich2_2"/>
    <protectedRange sqref="A448:G487" name="Bereich4"/>
  </protectedRanges>
  <dataValidations count="1">
    <dataValidation allowBlank="1" showInputMessage="1" sqref="E671:F710 E715:F754 E759:F798 E803:F842 E847:F886 E891:F930 E935:F974 E979:F1018 E1023:F1062 E1067:F1106 E96:E135 E140:E179 E184:E223 E228:E267 E272:E311 E316:E355 E360:E399 E1287:F1326 E8:E47 E52:E91 E1111:F1150 E1155:F1194 E1199:F1238 E1243:F1282 E404:E444 E448:E488 E492:E532 E536:E576 E580:E620 E624:E664" xr:uid="{00000000-0002-0000-0400-000000000000}"/>
  </dataValidations>
  <pageMargins left="0.7" right="0.7" top="0.78740157499999996" bottom="0.78740157499999996" header="0.3" footer="0.3"/>
  <pageSetup paperSize="9" orientation="portrait" r:id="rId1"/>
  <tableParts count="2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s>
  <extLst>
    <ext xmlns:x14="http://schemas.microsoft.com/office/spreadsheetml/2009/9/main" uri="{CCE6A557-97BC-4b89-ADB6-D9C93CAAB3DF}">
      <x14:dataValidations xmlns:xm="http://schemas.microsoft.com/office/excel/2006/main" count="1">
        <x14:dataValidation type="list" allowBlank="1" showInputMessage="1" xr:uid="{00000000-0002-0000-0400-000001000000}">
          <x14:formula1>
            <xm:f>'+'!$B$10:$B$17</xm:f>
          </x14:formula1>
          <xm:sqref>F8:F47 F52:F91 F96:F135 F140:F179 F184:F223 F228:F267 F272:F311 F316:F355 F360:F399 F404:F444 F448:F488 F492:F532 F536:F576 F580:F620 F624:F664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5F9A-8D00-4AF7-B414-489AA90CA1D9}">
  <sheetPr codeName="Tabelle8">
    <tabColor theme="3" tint="0.79998168889431442"/>
  </sheetPr>
  <dimension ref="A1:F1564"/>
  <sheetViews>
    <sheetView zoomScale="90" zoomScaleNormal="90" workbookViewId="0">
      <selection activeCell="C1466" sqref="C1466"/>
    </sheetView>
  </sheetViews>
  <sheetFormatPr baseColWidth="10" defaultColWidth="11.42578125" defaultRowHeight="15" x14ac:dyDescent="0.25"/>
  <cols>
    <col min="1" max="1" width="57.85546875" style="1" bestFit="1" customWidth="1"/>
    <col min="2" max="2" width="16.85546875" style="1" bestFit="1" customWidth="1"/>
    <col min="3" max="3" width="33.85546875" style="1" bestFit="1" customWidth="1"/>
    <col min="4" max="4" width="35.140625" style="1" bestFit="1" customWidth="1"/>
    <col min="5" max="5" width="35" style="1" bestFit="1" customWidth="1"/>
    <col min="6" max="6" width="124.28515625" style="1" customWidth="1"/>
    <col min="7" max="16384" width="11.42578125" style="1"/>
  </cols>
  <sheetData>
    <row r="1" spans="1:6" ht="23.25" x14ac:dyDescent="0.35">
      <c r="A1" s="286" t="s">
        <v>335</v>
      </c>
    </row>
    <row r="3" spans="1:6" ht="15.75" thickBot="1" x14ac:dyDescent="0.3"/>
    <row r="4" spans="1:6" ht="19.5" thickBot="1" x14ac:dyDescent="0.35">
      <c r="A4" s="141" t="s">
        <v>5</v>
      </c>
      <c r="B4" s="73"/>
      <c r="C4" s="89"/>
      <c r="D4" s="106"/>
      <c r="E4" s="142"/>
      <c r="F4" s="143"/>
    </row>
    <row r="5" spans="1:6" s="292" customFormat="1" x14ac:dyDescent="0.25"/>
    <row r="6" spans="1:6" x14ac:dyDescent="0.25">
      <c r="A6" s="108" t="str">
        <f>N_1!B22</f>
        <v>Kraftwerk 1</v>
      </c>
      <c r="B6" s="121" t="s">
        <v>72</v>
      </c>
      <c r="C6" s="122" t="s">
        <v>27</v>
      </c>
      <c r="D6" s="123" t="s">
        <v>339</v>
      </c>
      <c r="E6" s="124" t="s">
        <v>46</v>
      </c>
      <c r="F6" s="125" t="s">
        <v>2</v>
      </c>
    </row>
    <row r="7" spans="1:6" x14ac:dyDescent="0.25">
      <c r="A7" s="110" t="s">
        <v>246</v>
      </c>
      <c r="B7" s="194"/>
      <c r="C7" s="195">
        <f>SUM(C9:C108)</f>
        <v>0</v>
      </c>
      <c r="D7" s="195">
        <f>SUM(D9:D108)</f>
        <v>0</v>
      </c>
      <c r="E7" s="197"/>
      <c r="F7" s="198"/>
    </row>
    <row r="8" spans="1:6" x14ac:dyDescent="0.25">
      <c r="A8" s="111"/>
      <c r="B8" s="194"/>
      <c r="C8" s="194"/>
      <c r="D8" s="196"/>
      <c r="E8" s="197"/>
      <c r="F8" s="198"/>
    </row>
    <row r="9" spans="1:6" x14ac:dyDescent="0.25">
      <c r="A9" s="112" t="s">
        <v>30</v>
      </c>
      <c r="B9" s="113"/>
      <c r="C9" s="114">
        <v>0</v>
      </c>
      <c r="D9" s="117"/>
      <c r="E9" s="119"/>
      <c r="F9" s="126"/>
    </row>
    <row r="10" spans="1:6" x14ac:dyDescent="0.25">
      <c r="A10" s="112" t="s">
        <v>31</v>
      </c>
      <c r="B10" s="113"/>
      <c r="C10" s="114"/>
      <c r="D10" s="117"/>
      <c r="E10" s="119"/>
      <c r="F10" s="126"/>
    </row>
    <row r="11" spans="1:6" x14ac:dyDescent="0.25">
      <c r="A11" s="112" t="s">
        <v>32</v>
      </c>
      <c r="B11" s="113"/>
      <c r="C11" s="114"/>
      <c r="D11" s="117"/>
      <c r="E11" s="119"/>
      <c r="F11" s="126"/>
    </row>
    <row r="12" spans="1:6" x14ac:dyDescent="0.25">
      <c r="A12" s="112" t="s">
        <v>33</v>
      </c>
      <c r="B12" s="113"/>
      <c r="C12" s="114"/>
      <c r="D12" s="117"/>
      <c r="E12" s="119"/>
      <c r="F12" s="126"/>
    </row>
    <row r="13" spans="1:6" x14ac:dyDescent="0.25">
      <c r="A13" s="112" t="s">
        <v>34</v>
      </c>
      <c r="B13" s="113"/>
      <c r="C13" s="114"/>
      <c r="D13" s="117"/>
      <c r="E13" s="119"/>
      <c r="F13" s="126"/>
    </row>
    <row r="14" spans="1:6" x14ac:dyDescent="0.25">
      <c r="A14" s="112" t="s">
        <v>35</v>
      </c>
      <c r="B14" s="113"/>
      <c r="C14" s="114"/>
      <c r="D14" s="117"/>
      <c r="E14" s="119"/>
      <c r="F14" s="126"/>
    </row>
    <row r="15" spans="1:6" x14ac:dyDescent="0.25">
      <c r="A15" s="112" t="s">
        <v>36</v>
      </c>
      <c r="B15" s="113"/>
      <c r="C15" s="114"/>
      <c r="D15" s="117"/>
      <c r="E15" s="119"/>
      <c r="F15" s="126"/>
    </row>
    <row r="16" spans="1:6" x14ac:dyDescent="0.25">
      <c r="A16" s="112" t="s">
        <v>37</v>
      </c>
      <c r="B16" s="113"/>
      <c r="C16" s="114"/>
      <c r="D16" s="117"/>
      <c r="E16" s="119"/>
      <c r="F16" s="126"/>
    </row>
    <row r="17" spans="1:6" x14ac:dyDescent="0.25">
      <c r="A17" s="112" t="s">
        <v>38</v>
      </c>
      <c r="B17" s="113"/>
      <c r="C17" s="114"/>
      <c r="D17" s="117"/>
      <c r="E17" s="119"/>
      <c r="F17" s="126"/>
    </row>
    <row r="18" spans="1:6" x14ac:dyDescent="0.25">
      <c r="A18" s="112" t="s">
        <v>39</v>
      </c>
      <c r="B18" s="113"/>
      <c r="C18" s="114"/>
      <c r="D18" s="117"/>
      <c r="E18" s="119"/>
      <c r="F18" s="126"/>
    </row>
    <row r="19" spans="1:6" x14ac:dyDescent="0.25">
      <c r="A19" s="112" t="s">
        <v>128</v>
      </c>
      <c r="B19" s="113"/>
      <c r="C19" s="114"/>
      <c r="D19" s="117"/>
      <c r="E19" s="119"/>
      <c r="F19" s="126"/>
    </row>
    <row r="20" spans="1:6" x14ac:dyDescent="0.25">
      <c r="A20" s="112" t="s">
        <v>129</v>
      </c>
      <c r="B20" s="113"/>
      <c r="C20" s="114"/>
      <c r="D20" s="117"/>
      <c r="E20" s="119"/>
      <c r="F20" s="126"/>
    </row>
    <row r="21" spans="1:6" x14ac:dyDescent="0.25">
      <c r="A21" s="112" t="s">
        <v>130</v>
      </c>
      <c r="B21" s="113"/>
      <c r="C21" s="114"/>
      <c r="D21" s="117"/>
      <c r="E21" s="119"/>
      <c r="F21" s="126"/>
    </row>
    <row r="22" spans="1:6" x14ac:dyDescent="0.25">
      <c r="A22" s="112" t="s">
        <v>131</v>
      </c>
      <c r="B22" s="113"/>
      <c r="C22" s="114"/>
      <c r="D22" s="117"/>
      <c r="E22" s="119"/>
      <c r="F22" s="126"/>
    </row>
    <row r="23" spans="1:6" x14ac:dyDescent="0.25">
      <c r="A23" s="112" t="s">
        <v>132</v>
      </c>
      <c r="B23" s="113"/>
      <c r="C23" s="114"/>
      <c r="D23" s="117"/>
      <c r="E23" s="119"/>
      <c r="F23" s="126"/>
    </row>
    <row r="24" spans="1:6" x14ac:dyDescent="0.25">
      <c r="A24" s="112" t="s">
        <v>133</v>
      </c>
      <c r="B24" s="113"/>
      <c r="C24" s="114"/>
      <c r="D24" s="117"/>
      <c r="E24" s="119"/>
      <c r="F24" s="126"/>
    </row>
    <row r="25" spans="1:6" x14ac:dyDescent="0.25">
      <c r="A25" s="112" t="s">
        <v>134</v>
      </c>
      <c r="B25" s="113"/>
      <c r="C25" s="114"/>
      <c r="D25" s="117"/>
      <c r="E25" s="119"/>
      <c r="F25" s="126"/>
    </row>
    <row r="26" spans="1:6" x14ac:dyDescent="0.25">
      <c r="A26" s="112" t="s">
        <v>135</v>
      </c>
      <c r="B26" s="113"/>
      <c r="C26" s="114"/>
      <c r="D26" s="117"/>
      <c r="E26" s="119"/>
      <c r="F26" s="126"/>
    </row>
    <row r="27" spans="1:6" x14ac:dyDescent="0.25">
      <c r="A27" s="112" t="s">
        <v>136</v>
      </c>
      <c r="B27" s="113"/>
      <c r="C27" s="114"/>
      <c r="D27" s="117"/>
      <c r="E27" s="119"/>
      <c r="F27" s="126"/>
    </row>
    <row r="28" spans="1:6" x14ac:dyDescent="0.25">
      <c r="A28" s="112" t="s">
        <v>137</v>
      </c>
      <c r="B28" s="113"/>
      <c r="C28" s="114"/>
      <c r="D28" s="117"/>
      <c r="E28" s="119"/>
      <c r="F28" s="126"/>
    </row>
    <row r="29" spans="1:6" x14ac:dyDescent="0.25">
      <c r="A29" s="112" t="s">
        <v>140</v>
      </c>
      <c r="B29" s="113"/>
      <c r="C29" s="114"/>
      <c r="D29" s="117"/>
      <c r="E29" s="119"/>
      <c r="F29" s="126"/>
    </row>
    <row r="30" spans="1:6" x14ac:dyDescent="0.25">
      <c r="A30" s="112" t="s">
        <v>141</v>
      </c>
      <c r="B30" s="113"/>
      <c r="C30" s="114"/>
      <c r="D30" s="117"/>
      <c r="E30" s="119"/>
      <c r="F30" s="126"/>
    </row>
    <row r="31" spans="1:6" x14ac:dyDescent="0.25">
      <c r="A31" s="112" t="s">
        <v>142</v>
      </c>
      <c r="B31" s="113"/>
      <c r="C31" s="114"/>
      <c r="D31" s="117"/>
      <c r="E31" s="119"/>
      <c r="F31" s="126"/>
    </row>
    <row r="32" spans="1:6" x14ac:dyDescent="0.25">
      <c r="A32" s="112" t="s">
        <v>143</v>
      </c>
      <c r="B32" s="113"/>
      <c r="C32" s="114"/>
      <c r="D32" s="117"/>
      <c r="E32" s="119"/>
      <c r="F32" s="126"/>
    </row>
    <row r="33" spans="1:6" x14ac:dyDescent="0.25">
      <c r="A33" s="112" t="s">
        <v>144</v>
      </c>
      <c r="B33" s="113"/>
      <c r="C33" s="114"/>
      <c r="D33" s="117"/>
      <c r="E33" s="119"/>
      <c r="F33" s="126"/>
    </row>
    <row r="34" spans="1:6" x14ac:dyDescent="0.25">
      <c r="A34" s="112" t="s">
        <v>145</v>
      </c>
      <c r="B34" s="113"/>
      <c r="C34" s="114"/>
      <c r="D34" s="117"/>
      <c r="E34" s="119"/>
      <c r="F34" s="126"/>
    </row>
    <row r="35" spans="1:6" x14ac:dyDescent="0.25">
      <c r="A35" s="112" t="s">
        <v>146</v>
      </c>
      <c r="B35" s="113"/>
      <c r="C35" s="114"/>
      <c r="D35" s="117"/>
      <c r="E35" s="119"/>
      <c r="F35" s="126"/>
    </row>
    <row r="36" spans="1:6" x14ac:dyDescent="0.25">
      <c r="A36" s="112" t="s">
        <v>147</v>
      </c>
      <c r="B36" s="113"/>
      <c r="C36" s="114"/>
      <c r="D36" s="117"/>
      <c r="E36" s="119"/>
      <c r="F36" s="126"/>
    </row>
    <row r="37" spans="1:6" x14ac:dyDescent="0.25">
      <c r="A37" s="112" t="s">
        <v>148</v>
      </c>
      <c r="B37" s="113"/>
      <c r="C37" s="114"/>
      <c r="D37" s="117"/>
      <c r="E37" s="119"/>
      <c r="F37" s="126"/>
    </row>
    <row r="38" spans="1:6" x14ac:dyDescent="0.25">
      <c r="A38" s="112" t="s">
        <v>149</v>
      </c>
      <c r="B38" s="113"/>
      <c r="C38" s="114"/>
      <c r="D38" s="117"/>
      <c r="E38" s="119"/>
      <c r="F38" s="126"/>
    </row>
    <row r="39" spans="1:6" x14ac:dyDescent="0.25">
      <c r="A39" s="112" t="s">
        <v>150</v>
      </c>
      <c r="B39" s="113"/>
      <c r="C39" s="114"/>
      <c r="D39" s="117"/>
      <c r="E39" s="119"/>
      <c r="F39" s="126"/>
    </row>
    <row r="40" spans="1:6" x14ac:dyDescent="0.25">
      <c r="A40" s="112" t="s">
        <v>151</v>
      </c>
      <c r="B40" s="113"/>
      <c r="C40" s="114"/>
      <c r="D40" s="117"/>
      <c r="E40" s="119"/>
      <c r="F40" s="126"/>
    </row>
    <row r="41" spans="1:6" x14ac:dyDescent="0.25">
      <c r="A41" s="112" t="s">
        <v>152</v>
      </c>
      <c r="B41" s="113"/>
      <c r="C41" s="114"/>
      <c r="D41" s="117"/>
      <c r="E41" s="119"/>
      <c r="F41" s="126"/>
    </row>
    <row r="42" spans="1:6" x14ac:dyDescent="0.25">
      <c r="A42" s="112" t="s">
        <v>153</v>
      </c>
      <c r="B42" s="113"/>
      <c r="C42" s="114"/>
      <c r="D42" s="117"/>
      <c r="E42" s="119"/>
      <c r="F42" s="126"/>
    </row>
    <row r="43" spans="1:6" x14ac:dyDescent="0.25">
      <c r="A43" s="112" t="s">
        <v>154</v>
      </c>
      <c r="B43" s="113"/>
      <c r="C43" s="114"/>
      <c r="D43" s="117"/>
      <c r="E43" s="119"/>
      <c r="F43" s="126"/>
    </row>
    <row r="44" spans="1:6" x14ac:dyDescent="0.25">
      <c r="A44" s="112" t="s">
        <v>155</v>
      </c>
      <c r="B44" s="113"/>
      <c r="C44" s="114"/>
      <c r="D44" s="117"/>
      <c r="E44" s="119"/>
      <c r="F44" s="126"/>
    </row>
    <row r="45" spans="1:6" x14ac:dyDescent="0.25">
      <c r="A45" s="112" t="s">
        <v>156</v>
      </c>
      <c r="B45" s="113"/>
      <c r="C45" s="114"/>
      <c r="D45" s="117"/>
      <c r="E45" s="119"/>
      <c r="F45" s="126"/>
    </row>
    <row r="46" spans="1:6" x14ac:dyDescent="0.25">
      <c r="A46" s="112" t="s">
        <v>157</v>
      </c>
      <c r="B46" s="113"/>
      <c r="C46" s="114"/>
      <c r="D46" s="117"/>
      <c r="E46" s="119"/>
      <c r="F46" s="126"/>
    </row>
    <row r="47" spans="1:6" x14ac:dyDescent="0.25">
      <c r="A47" s="112" t="s">
        <v>158</v>
      </c>
      <c r="B47" s="113"/>
      <c r="C47" s="114"/>
      <c r="D47" s="117"/>
      <c r="E47" s="119"/>
      <c r="F47" s="126"/>
    </row>
    <row r="48" spans="1:6" s="399" customFormat="1" x14ac:dyDescent="0.25">
      <c r="A48" s="394" t="s">
        <v>159</v>
      </c>
      <c r="B48" s="395"/>
      <c r="C48" s="396"/>
      <c r="D48" s="397"/>
      <c r="E48" s="119"/>
      <c r="F48" s="398"/>
    </row>
    <row r="49" spans="1:6" x14ac:dyDescent="0.25">
      <c r="A49" s="112" t="s">
        <v>255</v>
      </c>
      <c r="B49" s="395"/>
      <c r="C49" s="396"/>
      <c r="D49" s="397"/>
      <c r="E49" s="119"/>
      <c r="F49" s="398"/>
    </row>
    <row r="50" spans="1:6" x14ac:dyDescent="0.25">
      <c r="A50" s="112" t="s">
        <v>256</v>
      </c>
      <c r="B50" s="395"/>
      <c r="C50" s="396"/>
      <c r="D50" s="397"/>
      <c r="E50" s="119"/>
      <c r="F50" s="398"/>
    </row>
    <row r="51" spans="1:6" x14ac:dyDescent="0.25">
      <c r="A51" s="112" t="s">
        <v>257</v>
      </c>
      <c r="B51" s="395"/>
      <c r="C51" s="396"/>
      <c r="D51" s="397"/>
      <c r="E51" s="119"/>
      <c r="F51" s="398"/>
    </row>
    <row r="52" spans="1:6" x14ac:dyDescent="0.25">
      <c r="A52" s="112" t="s">
        <v>258</v>
      </c>
      <c r="B52" s="395"/>
      <c r="C52" s="396"/>
      <c r="D52" s="397"/>
      <c r="E52" s="119"/>
      <c r="F52" s="398"/>
    </row>
    <row r="53" spans="1:6" x14ac:dyDescent="0.25">
      <c r="A53" s="112" t="s">
        <v>259</v>
      </c>
      <c r="B53" s="395"/>
      <c r="C53" s="396"/>
      <c r="D53" s="397"/>
      <c r="E53" s="119"/>
      <c r="F53" s="398"/>
    </row>
    <row r="54" spans="1:6" x14ac:dyDescent="0.25">
      <c r="A54" s="112" t="s">
        <v>260</v>
      </c>
      <c r="B54" s="395"/>
      <c r="C54" s="396"/>
      <c r="D54" s="397"/>
      <c r="E54" s="119"/>
      <c r="F54" s="398"/>
    </row>
    <row r="55" spans="1:6" x14ac:dyDescent="0.25">
      <c r="A55" s="112" t="s">
        <v>261</v>
      </c>
      <c r="B55" s="395"/>
      <c r="C55" s="396"/>
      <c r="D55" s="397"/>
      <c r="E55" s="119"/>
      <c r="F55" s="398"/>
    </row>
    <row r="56" spans="1:6" x14ac:dyDescent="0.25">
      <c r="A56" s="112" t="s">
        <v>262</v>
      </c>
      <c r="B56" s="395"/>
      <c r="C56" s="396"/>
      <c r="D56" s="397"/>
      <c r="E56" s="119"/>
      <c r="F56" s="398"/>
    </row>
    <row r="57" spans="1:6" x14ac:dyDescent="0.25">
      <c r="A57" s="112" t="s">
        <v>263</v>
      </c>
      <c r="B57" s="395"/>
      <c r="C57" s="396"/>
      <c r="D57" s="397"/>
      <c r="E57" s="119"/>
      <c r="F57" s="398"/>
    </row>
    <row r="58" spans="1:6" x14ac:dyDescent="0.25">
      <c r="A58" s="112" t="s">
        <v>264</v>
      </c>
      <c r="B58" s="395"/>
      <c r="C58" s="396"/>
      <c r="D58" s="397"/>
      <c r="E58" s="119"/>
      <c r="F58" s="398"/>
    </row>
    <row r="59" spans="1:6" x14ac:dyDescent="0.25">
      <c r="A59" s="112" t="s">
        <v>265</v>
      </c>
      <c r="B59" s="395"/>
      <c r="C59" s="396"/>
      <c r="D59" s="397"/>
      <c r="E59" s="119"/>
      <c r="F59" s="398"/>
    </row>
    <row r="60" spans="1:6" x14ac:dyDescent="0.25">
      <c r="A60" s="112" t="s">
        <v>266</v>
      </c>
      <c r="B60" s="395"/>
      <c r="C60" s="396"/>
      <c r="D60" s="397"/>
      <c r="E60" s="119"/>
      <c r="F60" s="398"/>
    </row>
    <row r="61" spans="1:6" x14ac:dyDescent="0.25">
      <c r="A61" s="112" t="s">
        <v>267</v>
      </c>
      <c r="B61" s="395"/>
      <c r="C61" s="396"/>
      <c r="D61" s="397"/>
      <c r="E61" s="119"/>
      <c r="F61" s="398"/>
    </row>
    <row r="62" spans="1:6" x14ac:dyDescent="0.25">
      <c r="A62" s="112" t="s">
        <v>268</v>
      </c>
      <c r="B62" s="395"/>
      <c r="C62" s="396"/>
      <c r="D62" s="397"/>
      <c r="E62" s="119"/>
      <c r="F62" s="398"/>
    </row>
    <row r="63" spans="1:6" x14ac:dyDescent="0.25">
      <c r="A63" s="112" t="s">
        <v>269</v>
      </c>
      <c r="B63" s="395"/>
      <c r="C63" s="396"/>
      <c r="D63" s="397"/>
      <c r="E63" s="119"/>
      <c r="F63" s="398"/>
    </row>
    <row r="64" spans="1:6" x14ac:dyDescent="0.25">
      <c r="A64" s="112" t="s">
        <v>270</v>
      </c>
      <c r="B64" s="395"/>
      <c r="C64" s="396"/>
      <c r="D64" s="397"/>
      <c r="E64" s="119"/>
      <c r="F64" s="398"/>
    </row>
    <row r="65" spans="1:6" x14ac:dyDescent="0.25">
      <c r="A65" s="112" t="s">
        <v>271</v>
      </c>
      <c r="B65" s="395"/>
      <c r="C65" s="396"/>
      <c r="D65" s="397"/>
      <c r="E65" s="119"/>
      <c r="F65" s="398"/>
    </row>
    <row r="66" spans="1:6" x14ac:dyDescent="0.25">
      <c r="A66" s="112" t="s">
        <v>272</v>
      </c>
      <c r="B66" s="395"/>
      <c r="C66" s="396"/>
      <c r="D66" s="397"/>
      <c r="E66" s="119"/>
      <c r="F66" s="398"/>
    </row>
    <row r="67" spans="1:6" x14ac:dyDescent="0.25">
      <c r="A67" s="112" t="s">
        <v>273</v>
      </c>
      <c r="B67" s="395"/>
      <c r="C67" s="396"/>
      <c r="D67" s="397"/>
      <c r="E67" s="119"/>
      <c r="F67" s="398"/>
    </row>
    <row r="68" spans="1:6" x14ac:dyDescent="0.25">
      <c r="A68" s="112" t="s">
        <v>274</v>
      </c>
      <c r="B68" s="395"/>
      <c r="C68" s="396"/>
      <c r="D68" s="397"/>
      <c r="E68" s="119"/>
      <c r="F68" s="398"/>
    </row>
    <row r="69" spans="1:6" x14ac:dyDescent="0.25">
      <c r="A69" s="112" t="s">
        <v>275</v>
      </c>
      <c r="B69" s="395"/>
      <c r="C69" s="396"/>
      <c r="D69" s="397"/>
      <c r="E69" s="119"/>
      <c r="F69" s="398"/>
    </row>
    <row r="70" spans="1:6" x14ac:dyDescent="0.25">
      <c r="A70" s="112" t="s">
        <v>276</v>
      </c>
      <c r="B70" s="395"/>
      <c r="C70" s="396"/>
      <c r="D70" s="397"/>
      <c r="E70" s="119"/>
      <c r="F70" s="398"/>
    </row>
    <row r="71" spans="1:6" x14ac:dyDescent="0.25">
      <c r="A71" s="112" t="s">
        <v>277</v>
      </c>
      <c r="B71" s="395"/>
      <c r="C71" s="396"/>
      <c r="D71" s="397"/>
      <c r="E71" s="119"/>
      <c r="F71" s="398"/>
    </row>
    <row r="72" spans="1:6" x14ac:dyDescent="0.25">
      <c r="A72" s="112" t="s">
        <v>278</v>
      </c>
      <c r="B72" s="395"/>
      <c r="C72" s="396"/>
      <c r="D72" s="397"/>
      <c r="E72" s="119"/>
      <c r="F72" s="398"/>
    </row>
    <row r="73" spans="1:6" x14ac:dyDescent="0.25">
      <c r="A73" s="112" t="s">
        <v>279</v>
      </c>
      <c r="B73" s="395"/>
      <c r="C73" s="396"/>
      <c r="D73" s="397"/>
      <c r="E73" s="119"/>
      <c r="F73" s="398"/>
    </row>
    <row r="74" spans="1:6" x14ac:dyDescent="0.25">
      <c r="A74" s="112" t="s">
        <v>280</v>
      </c>
      <c r="B74" s="395"/>
      <c r="C74" s="396"/>
      <c r="D74" s="397"/>
      <c r="E74" s="119"/>
      <c r="F74" s="398"/>
    </row>
    <row r="75" spans="1:6" x14ac:dyDescent="0.25">
      <c r="A75" s="112" t="s">
        <v>281</v>
      </c>
      <c r="B75" s="395"/>
      <c r="C75" s="396"/>
      <c r="D75" s="397"/>
      <c r="E75" s="119"/>
      <c r="F75" s="398"/>
    </row>
    <row r="76" spans="1:6" x14ac:dyDescent="0.25">
      <c r="A76" s="112" t="s">
        <v>282</v>
      </c>
      <c r="B76" s="395"/>
      <c r="C76" s="396"/>
      <c r="D76" s="397"/>
      <c r="E76" s="119"/>
      <c r="F76" s="398"/>
    </row>
    <row r="77" spans="1:6" x14ac:dyDescent="0.25">
      <c r="A77" s="112" t="s">
        <v>283</v>
      </c>
      <c r="B77" s="395"/>
      <c r="C77" s="396"/>
      <c r="D77" s="397"/>
      <c r="E77" s="119"/>
      <c r="F77" s="398"/>
    </row>
    <row r="78" spans="1:6" x14ac:dyDescent="0.25">
      <c r="A78" s="112" t="s">
        <v>284</v>
      </c>
      <c r="B78" s="395"/>
      <c r="C78" s="396"/>
      <c r="D78" s="397"/>
      <c r="E78" s="119"/>
      <c r="F78" s="398"/>
    </row>
    <row r="79" spans="1:6" x14ac:dyDescent="0.25">
      <c r="A79" s="112" t="s">
        <v>285</v>
      </c>
      <c r="B79" s="395"/>
      <c r="C79" s="396"/>
      <c r="D79" s="397"/>
      <c r="E79" s="119"/>
      <c r="F79" s="398"/>
    </row>
    <row r="80" spans="1:6" x14ac:dyDescent="0.25">
      <c r="A80" s="112" t="s">
        <v>286</v>
      </c>
      <c r="B80" s="395"/>
      <c r="C80" s="396"/>
      <c r="D80" s="397"/>
      <c r="E80" s="119"/>
      <c r="F80" s="398"/>
    </row>
    <row r="81" spans="1:6" x14ac:dyDescent="0.25">
      <c r="A81" s="112" t="s">
        <v>287</v>
      </c>
      <c r="B81" s="395"/>
      <c r="C81" s="396"/>
      <c r="D81" s="397"/>
      <c r="E81" s="119"/>
      <c r="F81" s="398"/>
    </row>
    <row r="82" spans="1:6" x14ac:dyDescent="0.25">
      <c r="A82" s="112" t="s">
        <v>288</v>
      </c>
      <c r="B82" s="395"/>
      <c r="C82" s="396"/>
      <c r="D82" s="397"/>
      <c r="E82" s="119"/>
      <c r="F82" s="398"/>
    </row>
    <row r="83" spans="1:6" x14ac:dyDescent="0.25">
      <c r="A83" s="112" t="s">
        <v>289</v>
      </c>
      <c r="B83" s="395"/>
      <c r="C83" s="396"/>
      <c r="D83" s="397"/>
      <c r="E83" s="119"/>
      <c r="F83" s="398"/>
    </row>
    <row r="84" spans="1:6" x14ac:dyDescent="0.25">
      <c r="A84" s="112" t="s">
        <v>290</v>
      </c>
      <c r="B84" s="395"/>
      <c r="C84" s="396"/>
      <c r="D84" s="397"/>
      <c r="E84" s="119"/>
      <c r="F84" s="398"/>
    </row>
    <row r="85" spans="1:6" x14ac:dyDescent="0.25">
      <c r="A85" s="112" t="s">
        <v>291</v>
      </c>
      <c r="B85" s="395"/>
      <c r="C85" s="396"/>
      <c r="D85" s="397"/>
      <c r="E85" s="119"/>
      <c r="F85" s="398"/>
    </row>
    <row r="86" spans="1:6" x14ac:dyDescent="0.25">
      <c r="A86" s="112" t="s">
        <v>292</v>
      </c>
      <c r="B86" s="395"/>
      <c r="C86" s="396"/>
      <c r="D86" s="397"/>
      <c r="E86" s="119"/>
      <c r="F86" s="398"/>
    </row>
    <row r="87" spans="1:6" x14ac:dyDescent="0.25">
      <c r="A87" s="112" t="s">
        <v>293</v>
      </c>
      <c r="B87" s="395"/>
      <c r="C87" s="396"/>
      <c r="D87" s="397"/>
      <c r="E87" s="119"/>
      <c r="F87" s="398"/>
    </row>
    <row r="88" spans="1:6" x14ac:dyDescent="0.25">
      <c r="A88" s="394" t="s">
        <v>294</v>
      </c>
      <c r="B88" s="395"/>
      <c r="C88" s="396"/>
      <c r="D88" s="397"/>
      <c r="E88" s="119"/>
      <c r="F88" s="398"/>
    </row>
    <row r="89" spans="1:6" x14ac:dyDescent="0.25">
      <c r="A89" s="112" t="s">
        <v>295</v>
      </c>
      <c r="B89" s="395"/>
      <c r="C89" s="396"/>
      <c r="D89" s="397"/>
      <c r="E89" s="119"/>
      <c r="F89" s="398"/>
    </row>
    <row r="90" spans="1:6" x14ac:dyDescent="0.25">
      <c r="A90" s="112" t="s">
        <v>296</v>
      </c>
      <c r="B90" s="395"/>
      <c r="C90" s="396"/>
      <c r="D90" s="397"/>
      <c r="E90" s="119"/>
      <c r="F90" s="398"/>
    </row>
    <row r="91" spans="1:6" x14ac:dyDescent="0.25">
      <c r="A91" s="112" t="s">
        <v>297</v>
      </c>
      <c r="B91" s="395"/>
      <c r="C91" s="396"/>
      <c r="D91" s="397"/>
      <c r="E91" s="119"/>
      <c r="F91" s="398"/>
    </row>
    <row r="92" spans="1:6" x14ac:dyDescent="0.25">
      <c r="A92" s="112" t="s">
        <v>298</v>
      </c>
      <c r="B92" s="395"/>
      <c r="C92" s="396"/>
      <c r="D92" s="397"/>
      <c r="E92" s="119"/>
      <c r="F92" s="398"/>
    </row>
    <row r="93" spans="1:6" x14ac:dyDescent="0.25">
      <c r="A93" s="112" t="s">
        <v>299</v>
      </c>
      <c r="B93" s="395"/>
      <c r="C93" s="396"/>
      <c r="D93" s="397"/>
      <c r="E93" s="119"/>
      <c r="F93" s="398"/>
    </row>
    <row r="94" spans="1:6" x14ac:dyDescent="0.25">
      <c r="A94" s="112" t="s">
        <v>300</v>
      </c>
      <c r="B94" s="395"/>
      <c r="C94" s="396"/>
      <c r="D94" s="397"/>
      <c r="E94" s="119"/>
      <c r="F94" s="398"/>
    </row>
    <row r="95" spans="1:6" x14ac:dyDescent="0.25">
      <c r="A95" s="112" t="s">
        <v>301</v>
      </c>
      <c r="B95" s="395"/>
      <c r="C95" s="396"/>
      <c r="D95" s="397"/>
      <c r="E95" s="119"/>
      <c r="F95" s="398"/>
    </row>
    <row r="96" spans="1:6" x14ac:dyDescent="0.25">
      <c r="A96" s="112" t="s">
        <v>302</v>
      </c>
      <c r="B96" s="395"/>
      <c r="C96" s="396"/>
      <c r="D96" s="397"/>
      <c r="E96" s="119"/>
      <c r="F96" s="398"/>
    </row>
    <row r="97" spans="1:6" x14ac:dyDescent="0.25">
      <c r="A97" s="112" t="s">
        <v>303</v>
      </c>
      <c r="B97" s="395"/>
      <c r="C97" s="396"/>
      <c r="D97" s="397"/>
      <c r="E97" s="119"/>
      <c r="F97" s="398"/>
    </row>
    <row r="98" spans="1:6" x14ac:dyDescent="0.25">
      <c r="A98" s="112" t="s">
        <v>304</v>
      </c>
      <c r="B98" s="395"/>
      <c r="C98" s="396"/>
      <c r="D98" s="397"/>
      <c r="E98" s="119"/>
      <c r="F98" s="398"/>
    </row>
    <row r="99" spans="1:6" x14ac:dyDescent="0.25">
      <c r="A99" s="112" t="s">
        <v>305</v>
      </c>
      <c r="B99" s="395"/>
      <c r="C99" s="396"/>
      <c r="D99" s="397"/>
      <c r="E99" s="119"/>
      <c r="F99" s="398"/>
    </row>
    <row r="100" spans="1:6" x14ac:dyDescent="0.25">
      <c r="A100" s="112" t="s">
        <v>306</v>
      </c>
      <c r="B100" s="395"/>
      <c r="C100" s="396"/>
      <c r="D100" s="397"/>
      <c r="E100" s="119"/>
      <c r="F100" s="398"/>
    </row>
    <row r="101" spans="1:6" x14ac:dyDescent="0.25">
      <c r="A101" s="112" t="s">
        <v>307</v>
      </c>
      <c r="B101" s="395"/>
      <c r="C101" s="396"/>
      <c r="D101" s="397"/>
      <c r="E101" s="119"/>
      <c r="F101" s="398"/>
    </row>
    <row r="102" spans="1:6" x14ac:dyDescent="0.25">
      <c r="A102" s="112" t="s">
        <v>308</v>
      </c>
      <c r="B102" s="395"/>
      <c r="C102" s="396"/>
      <c r="D102" s="397"/>
      <c r="E102" s="119"/>
      <c r="F102" s="398"/>
    </row>
    <row r="103" spans="1:6" x14ac:dyDescent="0.25">
      <c r="A103" s="112" t="s">
        <v>309</v>
      </c>
      <c r="B103" s="395"/>
      <c r="C103" s="396"/>
      <c r="D103" s="397"/>
      <c r="E103" s="119"/>
      <c r="F103" s="398"/>
    </row>
    <row r="104" spans="1:6" x14ac:dyDescent="0.25">
      <c r="A104" s="112" t="s">
        <v>310</v>
      </c>
      <c r="B104" s="395"/>
      <c r="C104" s="396"/>
      <c r="D104" s="397"/>
      <c r="E104" s="119"/>
      <c r="F104" s="398"/>
    </row>
    <row r="105" spans="1:6" x14ac:dyDescent="0.25">
      <c r="A105" s="112" t="s">
        <v>311</v>
      </c>
      <c r="B105" s="395"/>
      <c r="C105" s="396"/>
      <c r="D105" s="397"/>
      <c r="E105" s="119"/>
      <c r="F105" s="398"/>
    </row>
    <row r="106" spans="1:6" x14ac:dyDescent="0.25">
      <c r="A106" s="112" t="s">
        <v>312</v>
      </c>
      <c r="B106" s="395"/>
      <c r="C106" s="396"/>
      <c r="D106" s="397"/>
      <c r="E106" s="119"/>
      <c r="F106" s="398"/>
    </row>
    <row r="107" spans="1:6" x14ac:dyDescent="0.25">
      <c r="A107" s="112" t="s">
        <v>313</v>
      </c>
      <c r="B107" s="395"/>
      <c r="C107" s="396"/>
      <c r="D107" s="397"/>
      <c r="E107" s="119"/>
      <c r="F107" s="398"/>
    </row>
    <row r="108" spans="1:6" x14ac:dyDescent="0.25">
      <c r="A108" s="112" t="s">
        <v>314</v>
      </c>
      <c r="B108" s="395"/>
      <c r="C108" s="396"/>
      <c r="D108" s="397"/>
      <c r="E108" s="119"/>
      <c r="F108" s="398"/>
    </row>
    <row r="110" spans="1:6" x14ac:dyDescent="0.25">
      <c r="A110" s="108" t="str">
        <f>N_1!B39</f>
        <v>Kraftwerk 2</v>
      </c>
      <c r="B110" s="121" t="s">
        <v>72</v>
      </c>
      <c r="C110" s="122" t="s">
        <v>27</v>
      </c>
      <c r="D110" s="123" t="s">
        <v>339</v>
      </c>
      <c r="E110" s="124" t="s">
        <v>46</v>
      </c>
      <c r="F110" s="125" t="s">
        <v>2</v>
      </c>
    </row>
    <row r="111" spans="1:6" x14ac:dyDescent="0.25">
      <c r="A111" s="110" t="s">
        <v>246</v>
      </c>
      <c r="B111" s="194"/>
      <c r="C111" s="195">
        <f>SUM(C113:C212)</f>
        <v>0</v>
      </c>
      <c r="D111" s="195">
        <f>SUM(D113:D212)</f>
        <v>0</v>
      </c>
      <c r="E111" s="197"/>
      <c r="F111" s="198"/>
    </row>
    <row r="112" spans="1:6" x14ac:dyDescent="0.25">
      <c r="A112" s="111"/>
      <c r="B112" s="194"/>
      <c r="C112" s="194"/>
      <c r="D112" s="196"/>
      <c r="E112" s="197"/>
      <c r="F112" s="198"/>
    </row>
    <row r="113" spans="1:6" x14ac:dyDescent="0.25">
      <c r="A113" s="112" t="s">
        <v>30</v>
      </c>
      <c r="B113" s="113"/>
      <c r="C113" s="114">
        <v>0</v>
      </c>
      <c r="D113" s="117"/>
      <c r="E113" s="119"/>
      <c r="F113" s="126"/>
    </row>
    <row r="114" spans="1:6" x14ac:dyDescent="0.25">
      <c r="A114" s="112" t="s">
        <v>31</v>
      </c>
      <c r="B114" s="113"/>
      <c r="C114" s="114"/>
      <c r="D114" s="117"/>
      <c r="E114" s="119"/>
      <c r="F114" s="126"/>
    </row>
    <row r="115" spans="1:6" x14ac:dyDescent="0.25">
      <c r="A115" s="112" t="s">
        <v>32</v>
      </c>
      <c r="B115" s="113"/>
      <c r="C115" s="114"/>
      <c r="D115" s="117"/>
      <c r="E115" s="119"/>
      <c r="F115" s="126"/>
    </row>
    <row r="116" spans="1:6" x14ac:dyDescent="0.25">
      <c r="A116" s="112" t="s">
        <v>33</v>
      </c>
      <c r="B116" s="113"/>
      <c r="C116" s="114"/>
      <c r="D116" s="117"/>
      <c r="E116" s="119"/>
      <c r="F116" s="126"/>
    </row>
    <row r="117" spans="1:6" x14ac:dyDescent="0.25">
      <c r="A117" s="112" t="s">
        <v>34</v>
      </c>
      <c r="B117" s="113"/>
      <c r="C117" s="114"/>
      <c r="D117" s="117"/>
      <c r="E117" s="119"/>
      <c r="F117" s="126"/>
    </row>
    <row r="118" spans="1:6" x14ac:dyDescent="0.25">
      <c r="A118" s="112" t="s">
        <v>35</v>
      </c>
      <c r="B118" s="113"/>
      <c r="C118" s="114"/>
      <c r="D118" s="117"/>
      <c r="E118" s="119"/>
      <c r="F118" s="126"/>
    </row>
    <row r="119" spans="1:6" x14ac:dyDescent="0.25">
      <c r="A119" s="112" t="s">
        <v>36</v>
      </c>
      <c r="B119" s="113"/>
      <c r="C119" s="114"/>
      <c r="D119" s="117"/>
      <c r="E119" s="119"/>
      <c r="F119" s="126"/>
    </row>
    <row r="120" spans="1:6" x14ac:dyDescent="0.25">
      <c r="A120" s="112" t="s">
        <v>37</v>
      </c>
      <c r="B120" s="113"/>
      <c r="C120" s="114"/>
      <c r="D120" s="117"/>
      <c r="E120" s="119"/>
      <c r="F120" s="126"/>
    </row>
    <row r="121" spans="1:6" x14ac:dyDescent="0.25">
      <c r="A121" s="112" t="s">
        <v>38</v>
      </c>
      <c r="B121" s="113"/>
      <c r="C121" s="114"/>
      <c r="D121" s="117"/>
      <c r="E121" s="119"/>
      <c r="F121" s="126"/>
    </row>
    <row r="122" spans="1:6" x14ac:dyDescent="0.25">
      <c r="A122" s="112" t="s">
        <v>39</v>
      </c>
      <c r="B122" s="113"/>
      <c r="C122" s="114"/>
      <c r="D122" s="117"/>
      <c r="E122" s="119"/>
      <c r="F122" s="126"/>
    </row>
    <row r="123" spans="1:6" x14ac:dyDescent="0.25">
      <c r="A123" s="112" t="s">
        <v>128</v>
      </c>
      <c r="B123" s="113"/>
      <c r="C123" s="114"/>
      <c r="D123" s="117"/>
      <c r="E123" s="119"/>
      <c r="F123" s="126"/>
    </row>
    <row r="124" spans="1:6" x14ac:dyDescent="0.25">
      <c r="A124" s="112" t="s">
        <v>129</v>
      </c>
      <c r="B124" s="113"/>
      <c r="C124" s="114"/>
      <c r="D124" s="117"/>
      <c r="E124" s="119"/>
      <c r="F124" s="126"/>
    </row>
    <row r="125" spans="1:6" x14ac:dyDescent="0.25">
      <c r="A125" s="112" t="s">
        <v>130</v>
      </c>
      <c r="B125" s="113"/>
      <c r="C125" s="114"/>
      <c r="D125" s="117"/>
      <c r="E125" s="119"/>
      <c r="F125" s="126"/>
    </row>
    <row r="126" spans="1:6" x14ac:dyDescent="0.25">
      <c r="A126" s="112" t="s">
        <v>131</v>
      </c>
      <c r="B126" s="113"/>
      <c r="C126" s="114"/>
      <c r="D126" s="117"/>
      <c r="E126" s="119"/>
      <c r="F126" s="126"/>
    </row>
    <row r="127" spans="1:6" x14ac:dyDescent="0.25">
      <c r="A127" s="112" t="s">
        <v>132</v>
      </c>
      <c r="B127" s="113"/>
      <c r="C127" s="114"/>
      <c r="D127" s="117"/>
      <c r="E127" s="119"/>
      <c r="F127" s="126"/>
    </row>
    <row r="128" spans="1:6" x14ac:dyDescent="0.25">
      <c r="A128" s="112" t="s">
        <v>133</v>
      </c>
      <c r="B128" s="113"/>
      <c r="C128" s="114"/>
      <c r="D128" s="117"/>
      <c r="E128" s="119"/>
      <c r="F128" s="126"/>
    </row>
    <row r="129" spans="1:6" x14ac:dyDescent="0.25">
      <c r="A129" s="112" t="s">
        <v>134</v>
      </c>
      <c r="B129" s="113"/>
      <c r="C129" s="114"/>
      <c r="D129" s="117"/>
      <c r="E129" s="119"/>
      <c r="F129" s="126"/>
    </row>
    <row r="130" spans="1:6" x14ac:dyDescent="0.25">
      <c r="A130" s="112" t="s">
        <v>135</v>
      </c>
      <c r="B130" s="113"/>
      <c r="C130" s="114"/>
      <c r="D130" s="117"/>
      <c r="E130" s="119"/>
      <c r="F130" s="126"/>
    </row>
    <row r="131" spans="1:6" x14ac:dyDescent="0.25">
      <c r="A131" s="112" t="s">
        <v>136</v>
      </c>
      <c r="B131" s="113"/>
      <c r="C131" s="114"/>
      <c r="D131" s="117"/>
      <c r="E131" s="119"/>
      <c r="F131" s="126"/>
    </row>
    <row r="132" spans="1:6" x14ac:dyDescent="0.25">
      <c r="A132" s="112" t="s">
        <v>137</v>
      </c>
      <c r="B132" s="113"/>
      <c r="C132" s="114"/>
      <c r="D132" s="117"/>
      <c r="E132" s="119"/>
      <c r="F132" s="126"/>
    </row>
    <row r="133" spans="1:6" x14ac:dyDescent="0.25">
      <c r="A133" s="112" t="s">
        <v>140</v>
      </c>
      <c r="B133" s="113"/>
      <c r="C133" s="114"/>
      <c r="D133" s="117"/>
      <c r="E133" s="119"/>
      <c r="F133" s="126"/>
    </row>
    <row r="134" spans="1:6" x14ac:dyDescent="0.25">
      <c r="A134" s="112" t="s">
        <v>141</v>
      </c>
      <c r="B134" s="113"/>
      <c r="C134" s="114"/>
      <c r="D134" s="117"/>
      <c r="E134" s="119"/>
      <c r="F134" s="126"/>
    </row>
    <row r="135" spans="1:6" x14ac:dyDescent="0.25">
      <c r="A135" s="112" t="s">
        <v>142</v>
      </c>
      <c r="B135" s="113"/>
      <c r="C135" s="114"/>
      <c r="D135" s="117"/>
      <c r="E135" s="119"/>
      <c r="F135" s="126"/>
    </row>
    <row r="136" spans="1:6" x14ac:dyDescent="0.25">
      <c r="A136" s="112" t="s">
        <v>143</v>
      </c>
      <c r="B136" s="113"/>
      <c r="C136" s="114"/>
      <c r="D136" s="117"/>
      <c r="E136" s="119"/>
      <c r="F136" s="126"/>
    </row>
    <row r="137" spans="1:6" x14ac:dyDescent="0.25">
      <c r="A137" s="112" t="s">
        <v>144</v>
      </c>
      <c r="B137" s="113"/>
      <c r="C137" s="114"/>
      <c r="D137" s="117"/>
      <c r="E137" s="119"/>
      <c r="F137" s="126"/>
    </row>
    <row r="138" spans="1:6" x14ac:dyDescent="0.25">
      <c r="A138" s="112" t="s">
        <v>145</v>
      </c>
      <c r="B138" s="113"/>
      <c r="C138" s="114"/>
      <c r="D138" s="117"/>
      <c r="E138" s="119"/>
      <c r="F138" s="126"/>
    </row>
    <row r="139" spans="1:6" x14ac:dyDescent="0.25">
      <c r="A139" s="112" t="s">
        <v>146</v>
      </c>
      <c r="B139" s="113"/>
      <c r="C139" s="114"/>
      <c r="D139" s="117"/>
      <c r="E139" s="119"/>
      <c r="F139" s="126"/>
    </row>
    <row r="140" spans="1:6" x14ac:dyDescent="0.25">
      <c r="A140" s="112" t="s">
        <v>147</v>
      </c>
      <c r="B140" s="113"/>
      <c r="C140" s="114"/>
      <c r="D140" s="117"/>
      <c r="E140" s="119"/>
      <c r="F140" s="126"/>
    </row>
    <row r="141" spans="1:6" x14ac:dyDescent="0.25">
      <c r="A141" s="112" t="s">
        <v>148</v>
      </c>
      <c r="B141" s="113"/>
      <c r="C141" s="114"/>
      <c r="D141" s="117"/>
      <c r="E141" s="119"/>
      <c r="F141" s="126"/>
    </row>
    <row r="142" spans="1:6" x14ac:dyDescent="0.25">
      <c r="A142" s="112" t="s">
        <v>149</v>
      </c>
      <c r="B142" s="113"/>
      <c r="C142" s="114"/>
      <c r="D142" s="117"/>
      <c r="E142" s="119"/>
      <c r="F142" s="126"/>
    </row>
    <row r="143" spans="1:6" x14ac:dyDescent="0.25">
      <c r="A143" s="112" t="s">
        <v>150</v>
      </c>
      <c r="B143" s="113"/>
      <c r="C143" s="114"/>
      <c r="D143" s="117"/>
      <c r="E143" s="119"/>
      <c r="F143" s="126"/>
    </row>
    <row r="144" spans="1:6" x14ac:dyDescent="0.25">
      <c r="A144" s="112" t="s">
        <v>151</v>
      </c>
      <c r="B144" s="113"/>
      <c r="C144" s="114"/>
      <c r="D144" s="117"/>
      <c r="E144" s="119"/>
      <c r="F144" s="126"/>
    </row>
    <row r="145" spans="1:6" x14ac:dyDescent="0.25">
      <c r="A145" s="112" t="s">
        <v>152</v>
      </c>
      <c r="B145" s="113"/>
      <c r="C145" s="114"/>
      <c r="D145" s="117"/>
      <c r="E145" s="119"/>
      <c r="F145" s="126"/>
    </row>
    <row r="146" spans="1:6" x14ac:dyDescent="0.25">
      <c r="A146" s="112" t="s">
        <v>153</v>
      </c>
      <c r="B146" s="113"/>
      <c r="C146" s="114"/>
      <c r="D146" s="117"/>
      <c r="E146" s="119"/>
      <c r="F146" s="126"/>
    </row>
    <row r="147" spans="1:6" x14ac:dyDescent="0.25">
      <c r="A147" s="112" t="s">
        <v>154</v>
      </c>
      <c r="B147" s="113"/>
      <c r="C147" s="114"/>
      <c r="D147" s="117"/>
      <c r="E147" s="119"/>
      <c r="F147" s="126"/>
    </row>
    <row r="148" spans="1:6" x14ac:dyDescent="0.25">
      <c r="A148" s="112" t="s">
        <v>155</v>
      </c>
      <c r="B148" s="113"/>
      <c r="C148" s="114"/>
      <c r="D148" s="117"/>
      <c r="E148" s="119"/>
      <c r="F148" s="126"/>
    </row>
    <row r="149" spans="1:6" x14ac:dyDescent="0.25">
      <c r="A149" s="112" t="s">
        <v>156</v>
      </c>
      <c r="B149" s="113"/>
      <c r="C149" s="114"/>
      <c r="D149" s="117"/>
      <c r="E149" s="119"/>
      <c r="F149" s="126"/>
    </row>
    <row r="150" spans="1:6" x14ac:dyDescent="0.25">
      <c r="A150" s="112" t="s">
        <v>157</v>
      </c>
      <c r="B150" s="113"/>
      <c r="C150" s="114"/>
      <c r="D150" s="117"/>
      <c r="E150" s="119"/>
      <c r="F150" s="126"/>
    </row>
    <row r="151" spans="1:6" x14ac:dyDescent="0.25">
      <c r="A151" s="112" t="s">
        <v>158</v>
      </c>
      <c r="B151" s="113"/>
      <c r="C151" s="114"/>
      <c r="D151" s="117"/>
      <c r="E151" s="119"/>
      <c r="F151" s="126"/>
    </row>
    <row r="152" spans="1:6" s="399" customFormat="1" x14ac:dyDescent="0.25">
      <c r="A152" s="394" t="s">
        <v>159</v>
      </c>
      <c r="B152" s="395"/>
      <c r="C152" s="396"/>
      <c r="D152" s="397"/>
      <c r="E152" s="119"/>
      <c r="F152" s="398"/>
    </row>
    <row r="153" spans="1:6" x14ac:dyDescent="0.25">
      <c r="A153" s="112" t="s">
        <v>255</v>
      </c>
      <c r="B153" s="395"/>
      <c r="C153" s="396"/>
      <c r="D153" s="397"/>
      <c r="E153" s="119"/>
      <c r="F153" s="398"/>
    </row>
    <row r="154" spans="1:6" x14ac:dyDescent="0.25">
      <c r="A154" s="112" t="s">
        <v>256</v>
      </c>
      <c r="B154" s="395"/>
      <c r="C154" s="396"/>
      <c r="D154" s="397"/>
      <c r="E154" s="119"/>
      <c r="F154" s="398"/>
    </row>
    <row r="155" spans="1:6" x14ac:dyDescent="0.25">
      <c r="A155" s="112" t="s">
        <v>257</v>
      </c>
      <c r="B155" s="395"/>
      <c r="C155" s="396"/>
      <c r="D155" s="397"/>
      <c r="E155" s="119"/>
      <c r="F155" s="398"/>
    </row>
    <row r="156" spans="1:6" x14ac:dyDescent="0.25">
      <c r="A156" s="112" t="s">
        <v>258</v>
      </c>
      <c r="B156" s="395"/>
      <c r="C156" s="396"/>
      <c r="D156" s="397"/>
      <c r="E156" s="119"/>
      <c r="F156" s="398"/>
    </row>
    <row r="157" spans="1:6" x14ac:dyDescent="0.25">
      <c r="A157" s="112" t="s">
        <v>259</v>
      </c>
      <c r="B157" s="395"/>
      <c r="C157" s="396"/>
      <c r="D157" s="397"/>
      <c r="E157" s="119"/>
      <c r="F157" s="398"/>
    </row>
    <row r="158" spans="1:6" x14ac:dyDescent="0.25">
      <c r="A158" s="112" t="s">
        <v>260</v>
      </c>
      <c r="B158" s="395"/>
      <c r="C158" s="396"/>
      <c r="D158" s="397"/>
      <c r="E158" s="119"/>
      <c r="F158" s="398"/>
    </row>
    <row r="159" spans="1:6" x14ac:dyDescent="0.25">
      <c r="A159" s="112" t="s">
        <v>261</v>
      </c>
      <c r="B159" s="395"/>
      <c r="C159" s="396"/>
      <c r="D159" s="397"/>
      <c r="E159" s="119"/>
      <c r="F159" s="398"/>
    </row>
    <row r="160" spans="1:6" x14ac:dyDescent="0.25">
      <c r="A160" s="112" t="s">
        <v>262</v>
      </c>
      <c r="B160" s="395"/>
      <c r="C160" s="396"/>
      <c r="D160" s="397"/>
      <c r="E160" s="119"/>
      <c r="F160" s="398"/>
    </row>
    <row r="161" spans="1:6" x14ac:dyDescent="0.25">
      <c r="A161" s="112" t="s">
        <v>263</v>
      </c>
      <c r="B161" s="395"/>
      <c r="C161" s="396"/>
      <c r="D161" s="397"/>
      <c r="E161" s="119"/>
      <c r="F161" s="398"/>
    </row>
    <row r="162" spans="1:6" x14ac:dyDescent="0.25">
      <c r="A162" s="112" t="s">
        <v>264</v>
      </c>
      <c r="B162" s="395"/>
      <c r="C162" s="396"/>
      <c r="D162" s="397"/>
      <c r="E162" s="119"/>
      <c r="F162" s="398"/>
    </row>
    <row r="163" spans="1:6" x14ac:dyDescent="0.25">
      <c r="A163" s="112" t="s">
        <v>265</v>
      </c>
      <c r="B163" s="395"/>
      <c r="C163" s="396"/>
      <c r="D163" s="397"/>
      <c r="E163" s="119"/>
      <c r="F163" s="398"/>
    </row>
    <row r="164" spans="1:6" x14ac:dyDescent="0.25">
      <c r="A164" s="112" t="s">
        <v>266</v>
      </c>
      <c r="B164" s="395"/>
      <c r="C164" s="396"/>
      <c r="D164" s="397"/>
      <c r="E164" s="119"/>
      <c r="F164" s="398"/>
    </row>
    <row r="165" spans="1:6" x14ac:dyDescent="0.25">
      <c r="A165" s="112" t="s">
        <v>267</v>
      </c>
      <c r="B165" s="395"/>
      <c r="C165" s="396"/>
      <c r="D165" s="397"/>
      <c r="E165" s="119"/>
      <c r="F165" s="398"/>
    </row>
    <row r="166" spans="1:6" x14ac:dyDescent="0.25">
      <c r="A166" s="112" t="s">
        <v>268</v>
      </c>
      <c r="B166" s="395"/>
      <c r="C166" s="396"/>
      <c r="D166" s="397"/>
      <c r="E166" s="119"/>
      <c r="F166" s="398"/>
    </row>
    <row r="167" spans="1:6" x14ac:dyDescent="0.25">
      <c r="A167" s="112" t="s">
        <v>269</v>
      </c>
      <c r="B167" s="395"/>
      <c r="C167" s="396"/>
      <c r="D167" s="397"/>
      <c r="E167" s="119"/>
      <c r="F167" s="398"/>
    </row>
    <row r="168" spans="1:6" x14ac:dyDescent="0.25">
      <c r="A168" s="112" t="s">
        <v>270</v>
      </c>
      <c r="B168" s="395"/>
      <c r="C168" s="396"/>
      <c r="D168" s="397"/>
      <c r="E168" s="119"/>
      <c r="F168" s="398"/>
    </row>
    <row r="169" spans="1:6" x14ac:dyDescent="0.25">
      <c r="A169" s="112" t="s">
        <v>271</v>
      </c>
      <c r="B169" s="395"/>
      <c r="C169" s="396"/>
      <c r="D169" s="397"/>
      <c r="E169" s="119"/>
      <c r="F169" s="398"/>
    </row>
    <row r="170" spans="1:6" x14ac:dyDescent="0.25">
      <c r="A170" s="112" t="s">
        <v>272</v>
      </c>
      <c r="B170" s="395"/>
      <c r="C170" s="396"/>
      <c r="D170" s="397"/>
      <c r="E170" s="119"/>
      <c r="F170" s="398"/>
    </row>
    <row r="171" spans="1:6" x14ac:dyDescent="0.25">
      <c r="A171" s="112" t="s">
        <v>273</v>
      </c>
      <c r="B171" s="395"/>
      <c r="C171" s="396"/>
      <c r="D171" s="397"/>
      <c r="E171" s="119"/>
      <c r="F171" s="398"/>
    </row>
    <row r="172" spans="1:6" x14ac:dyDescent="0.25">
      <c r="A172" s="112" t="s">
        <v>274</v>
      </c>
      <c r="B172" s="395"/>
      <c r="C172" s="396"/>
      <c r="D172" s="397"/>
      <c r="E172" s="119"/>
      <c r="F172" s="398"/>
    </row>
    <row r="173" spans="1:6" x14ac:dyDescent="0.25">
      <c r="A173" s="112" t="s">
        <v>275</v>
      </c>
      <c r="B173" s="395"/>
      <c r="C173" s="396"/>
      <c r="D173" s="397"/>
      <c r="E173" s="119"/>
      <c r="F173" s="398"/>
    </row>
    <row r="174" spans="1:6" x14ac:dyDescent="0.25">
      <c r="A174" s="112" t="s">
        <v>276</v>
      </c>
      <c r="B174" s="395"/>
      <c r="C174" s="396"/>
      <c r="D174" s="397"/>
      <c r="E174" s="119"/>
      <c r="F174" s="398"/>
    </row>
    <row r="175" spans="1:6" x14ac:dyDescent="0.25">
      <c r="A175" s="112" t="s">
        <v>277</v>
      </c>
      <c r="B175" s="395"/>
      <c r="C175" s="396"/>
      <c r="D175" s="397"/>
      <c r="E175" s="119"/>
      <c r="F175" s="398"/>
    </row>
    <row r="176" spans="1:6" x14ac:dyDescent="0.25">
      <c r="A176" s="112" t="s">
        <v>278</v>
      </c>
      <c r="B176" s="395"/>
      <c r="C176" s="396"/>
      <c r="D176" s="397"/>
      <c r="E176" s="119"/>
      <c r="F176" s="398"/>
    </row>
    <row r="177" spans="1:6" x14ac:dyDescent="0.25">
      <c r="A177" s="112" t="s">
        <v>279</v>
      </c>
      <c r="B177" s="395"/>
      <c r="C177" s="396"/>
      <c r="D177" s="397"/>
      <c r="E177" s="119"/>
      <c r="F177" s="398"/>
    </row>
    <row r="178" spans="1:6" x14ac:dyDescent="0.25">
      <c r="A178" s="112" t="s">
        <v>280</v>
      </c>
      <c r="B178" s="395"/>
      <c r="C178" s="396"/>
      <c r="D178" s="397"/>
      <c r="E178" s="119"/>
      <c r="F178" s="398"/>
    </row>
    <row r="179" spans="1:6" x14ac:dyDescent="0.25">
      <c r="A179" s="112" t="s">
        <v>281</v>
      </c>
      <c r="B179" s="395"/>
      <c r="C179" s="396"/>
      <c r="D179" s="397"/>
      <c r="E179" s="119"/>
      <c r="F179" s="398"/>
    </row>
    <row r="180" spans="1:6" x14ac:dyDescent="0.25">
      <c r="A180" s="112" t="s">
        <v>282</v>
      </c>
      <c r="B180" s="395"/>
      <c r="C180" s="396"/>
      <c r="D180" s="397"/>
      <c r="E180" s="119"/>
      <c r="F180" s="398"/>
    </row>
    <row r="181" spans="1:6" x14ac:dyDescent="0.25">
      <c r="A181" s="112" t="s">
        <v>283</v>
      </c>
      <c r="B181" s="395"/>
      <c r="C181" s="396"/>
      <c r="D181" s="397"/>
      <c r="E181" s="119"/>
      <c r="F181" s="398"/>
    </row>
    <row r="182" spans="1:6" x14ac:dyDescent="0.25">
      <c r="A182" s="112" t="s">
        <v>284</v>
      </c>
      <c r="B182" s="395"/>
      <c r="C182" s="396"/>
      <c r="D182" s="397"/>
      <c r="E182" s="119"/>
      <c r="F182" s="398"/>
    </row>
    <row r="183" spans="1:6" x14ac:dyDescent="0.25">
      <c r="A183" s="112" t="s">
        <v>285</v>
      </c>
      <c r="B183" s="395"/>
      <c r="C183" s="396"/>
      <c r="D183" s="397"/>
      <c r="E183" s="119"/>
      <c r="F183" s="398"/>
    </row>
    <row r="184" spans="1:6" x14ac:dyDescent="0.25">
      <c r="A184" s="112" t="s">
        <v>286</v>
      </c>
      <c r="B184" s="395"/>
      <c r="C184" s="396"/>
      <c r="D184" s="397"/>
      <c r="E184" s="119"/>
      <c r="F184" s="398"/>
    </row>
    <row r="185" spans="1:6" x14ac:dyDescent="0.25">
      <c r="A185" s="112" t="s">
        <v>287</v>
      </c>
      <c r="B185" s="395"/>
      <c r="C185" s="396"/>
      <c r="D185" s="397"/>
      <c r="E185" s="119"/>
      <c r="F185" s="398"/>
    </row>
    <row r="186" spans="1:6" x14ac:dyDescent="0.25">
      <c r="A186" s="112" t="s">
        <v>288</v>
      </c>
      <c r="B186" s="395"/>
      <c r="C186" s="396"/>
      <c r="D186" s="397"/>
      <c r="E186" s="119"/>
      <c r="F186" s="398"/>
    </row>
    <row r="187" spans="1:6" x14ac:dyDescent="0.25">
      <c r="A187" s="112" t="s">
        <v>289</v>
      </c>
      <c r="B187" s="395"/>
      <c r="C187" s="396"/>
      <c r="D187" s="397"/>
      <c r="E187" s="119"/>
      <c r="F187" s="398"/>
    </row>
    <row r="188" spans="1:6" x14ac:dyDescent="0.25">
      <c r="A188" s="112" t="s">
        <v>290</v>
      </c>
      <c r="B188" s="395"/>
      <c r="C188" s="396"/>
      <c r="D188" s="397"/>
      <c r="E188" s="119"/>
      <c r="F188" s="398"/>
    </row>
    <row r="189" spans="1:6" x14ac:dyDescent="0.25">
      <c r="A189" s="112" t="s">
        <v>291</v>
      </c>
      <c r="B189" s="395"/>
      <c r="C189" s="396"/>
      <c r="D189" s="397"/>
      <c r="E189" s="119"/>
      <c r="F189" s="398"/>
    </row>
    <row r="190" spans="1:6" x14ac:dyDescent="0.25">
      <c r="A190" s="112" t="s">
        <v>292</v>
      </c>
      <c r="B190" s="395"/>
      <c r="C190" s="396"/>
      <c r="D190" s="397"/>
      <c r="E190" s="119"/>
      <c r="F190" s="398"/>
    </row>
    <row r="191" spans="1:6" x14ac:dyDescent="0.25">
      <c r="A191" s="112" t="s">
        <v>293</v>
      </c>
      <c r="B191" s="395"/>
      <c r="C191" s="396"/>
      <c r="D191" s="397"/>
      <c r="E191" s="119"/>
      <c r="F191" s="398"/>
    </row>
    <row r="192" spans="1:6" x14ac:dyDescent="0.25">
      <c r="A192" s="394" t="s">
        <v>294</v>
      </c>
      <c r="B192" s="395"/>
      <c r="C192" s="396"/>
      <c r="D192" s="397"/>
      <c r="E192" s="119"/>
      <c r="F192" s="398"/>
    </row>
    <row r="193" spans="1:6" x14ac:dyDescent="0.25">
      <c r="A193" s="112" t="s">
        <v>295</v>
      </c>
      <c r="B193" s="395"/>
      <c r="C193" s="396"/>
      <c r="D193" s="397"/>
      <c r="E193" s="119"/>
      <c r="F193" s="398"/>
    </row>
    <row r="194" spans="1:6" x14ac:dyDescent="0.25">
      <c r="A194" s="112" t="s">
        <v>296</v>
      </c>
      <c r="B194" s="395"/>
      <c r="C194" s="396"/>
      <c r="D194" s="397"/>
      <c r="E194" s="119"/>
      <c r="F194" s="398"/>
    </row>
    <row r="195" spans="1:6" x14ac:dyDescent="0.25">
      <c r="A195" s="112" t="s">
        <v>297</v>
      </c>
      <c r="B195" s="395"/>
      <c r="C195" s="396"/>
      <c r="D195" s="397"/>
      <c r="E195" s="119"/>
      <c r="F195" s="398"/>
    </row>
    <row r="196" spans="1:6" x14ac:dyDescent="0.25">
      <c r="A196" s="112" t="s">
        <v>298</v>
      </c>
      <c r="B196" s="395"/>
      <c r="C196" s="396"/>
      <c r="D196" s="397"/>
      <c r="E196" s="119"/>
      <c r="F196" s="398"/>
    </row>
    <row r="197" spans="1:6" x14ac:dyDescent="0.25">
      <c r="A197" s="112" t="s">
        <v>299</v>
      </c>
      <c r="B197" s="395"/>
      <c r="C197" s="396"/>
      <c r="D197" s="397"/>
      <c r="E197" s="119"/>
      <c r="F197" s="398"/>
    </row>
    <row r="198" spans="1:6" x14ac:dyDescent="0.25">
      <c r="A198" s="112" t="s">
        <v>300</v>
      </c>
      <c r="B198" s="395"/>
      <c r="C198" s="396"/>
      <c r="D198" s="397"/>
      <c r="E198" s="119"/>
      <c r="F198" s="398"/>
    </row>
    <row r="199" spans="1:6" x14ac:dyDescent="0.25">
      <c r="A199" s="112" t="s">
        <v>301</v>
      </c>
      <c r="B199" s="395"/>
      <c r="C199" s="396"/>
      <c r="D199" s="397"/>
      <c r="E199" s="119"/>
      <c r="F199" s="398"/>
    </row>
    <row r="200" spans="1:6" x14ac:dyDescent="0.25">
      <c r="A200" s="112" t="s">
        <v>302</v>
      </c>
      <c r="B200" s="395"/>
      <c r="C200" s="396"/>
      <c r="D200" s="397"/>
      <c r="E200" s="119"/>
      <c r="F200" s="398"/>
    </row>
    <row r="201" spans="1:6" x14ac:dyDescent="0.25">
      <c r="A201" s="112" t="s">
        <v>303</v>
      </c>
      <c r="B201" s="395"/>
      <c r="C201" s="396"/>
      <c r="D201" s="397"/>
      <c r="E201" s="119"/>
      <c r="F201" s="398"/>
    </row>
    <row r="202" spans="1:6" x14ac:dyDescent="0.25">
      <c r="A202" s="112" t="s">
        <v>304</v>
      </c>
      <c r="B202" s="395"/>
      <c r="C202" s="396"/>
      <c r="D202" s="397"/>
      <c r="E202" s="119"/>
      <c r="F202" s="398"/>
    </row>
    <row r="203" spans="1:6" x14ac:dyDescent="0.25">
      <c r="A203" s="112" t="s">
        <v>305</v>
      </c>
      <c r="B203" s="395"/>
      <c r="C203" s="396"/>
      <c r="D203" s="397"/>
      <c r="E203" s="119"/>
      <c r="F203" s="398"/>
    </row>
    <row r="204" spans="1:6" x14ac:dyDescent="0.25">
      <c r="A204" s="112" t="s">
        <v>306</v>
      </c>
      <c r="B204" s="395"/>
      <c r="C204" s="396"/>
      <c r="D204" s="397"/>
      <c r="E204" s="119"/>
      <c r="F204" s="398"/>
    </row>
    <row r="205" spans="1:6" x14ac:dyDescent="0.25">
      <c r="A205" s="112" t="s">
        <v>307</v>
      </c>
      <c r="B205" s="395"/>
      <c r="C205" s="396"/>
      <c r="D205" s="397"/>
      <c r="E205" s="119"/>
      <c r="F205" s="398"/>
    </row>
    <row r="206" spans="1:6" x14ac:dyDescent="0.25">
      <c r="A206" s="112" t="s">
        <v>308</v>
      </c>
      <c r="B206" s="395"/>
      <c r="C206" s="396"/>
      <c r="D206" s="397"/>
      <c r="E206" s="119"/>
      <c r="F206" s="398"/>
    </row>
    <row r="207" spans="1:6" x14ac:dyDescent="0.25">
      <c r="A207" s="112" t="s">
        <v>309</v>
      </c>
      <c r="B207" s="395"/>
      <c r="C207" s="396"/>
      <c r="D207" s="397"/>
      <c r="E207" s="119"/>
      <c r="F207" s="398"/>
    </row>
    <row r="208" spans="1:6" x14ac:dyDescent="0.25">
      <c r="A208" s="112" t="s">
        <v>310</v>
      </c>
      <c r="B208" s="395"/>
      <c r="C208" s="396"/>
      <c r="D208" s="397"/>
      <c r="E208" s="119"/>
      <c r="F208" s="398"/>
    </row>
    <row r="209" spans="1:6" x14ac:dyDescent="0.25">
      <c r="A209" s="112" t="s">
        <v>311</v>
      </c>
      <c r="B209" s="395"/>
      <c r="C209" s="396"/>
      <c r="D209" s="397"/>
      <c r="E209" s="119"/>
      <c r="F209" s="398"/>
    </row>
    <row r="210" spans="1:6" x14ac:dyDescent="0.25">
      <c r="A210" s="112" t="s">
        <v>312</v>
      </c>
      <c r="B210" s="395"/>
      <c r="C210" s="396"/>
      <c r="D210" s="397"/>
      <c r="E210" s="119"/>
      <c r="F210" s="398"/>
    </row>
    <row r="211" spans="1:6" x14ac:dyDescent="0.25">
      <c r="A211" s="112" t="s">
        <v>313</v>
      </c>
      <c r="B211" s="395"/>
      <c r="C211" s="396"/>
      <c r="D211" s="397"/>
      <c r="E211" s="119"/>
      <c r="F211" s="398"/>
    </row>
    <row r="212" spans="1:6" x14ac:dyDescent="0.25">
      <c r="A212" s="112" t="s">
        <v>314</v>
      </c>
      <c r="B212" s="395"/>
      <c r="C212" s="396"/>
      <c r="D212" s="397"/>
      <c r="E212" s="119"/>
      <c r="F212" s="398"/>
    </row>
    <row r="214" spans="1:6" x14ac:dyDescent="0.25">
      <c r="A214" s="108" t="str">
        <f>N_1!B56</f>
        <v>Kraftwerk 3</v>
      </c>
      <c r="B214" s="121" t="s">
        <v>72</v>
      </c>
      <c r="C214" s="122" t="s">
        <v>27</v>
      </c>
      <c r="D214" s="123" t="s">
        <v>339</v>
      </c>
      <c r="E214" s="124" t="s">
        <v>46</v>
      </c>
      <c r="F214" s="125" t="s">
        <v>2</v>
      </c>
    </row>
    <row r="215" spans="1:6" x14ac:dyDescent="0.25">
      <c r="A215" s="110" t="s">
        <v>246</v>
      </c>
      <c r="B215" s="194"/>
      <c r="C215" s="195">
        <f>SUM(C217:C316)</f>
        <v>0</v>
      </c>
      <c r="D215" s="195">
        <f>SUM(D217:D316)</f>
        <v>0</v>
      </c>
      <c r="E215" s="197"/>
      <c r="F215" s="198"/>
    </row>
    <row r="216" spans="1:6" x14ac:dyDescent="0.25">
      <c r="A216" s="111"/>
      <c r="B216" s="194"/>
      <c r="C216" s="194"/>
      <c r="D216" s="196"/>
      <c r="E216" s="197"/>
      <c r="F216" s="198"/>
    </row>
    <row r="217" spans="1:6" x14ac:dyDescent="0.25">
      <c r="A217" s="112" t="s">
        <v>30</v>
      </c>
      <c r="B217" s="113"/>
      <c r="C217" s="114">
        <v>0</v>
      </c>
      <c r="D217" s="117"/>
      <c r="E217" s="119"/>
      <c r="F217" s="126"/>
    </row>
    <row r="218" spans="1:6" x14ac:dyDescent="0.25">
      <c r="A218" s="112" t="s">
        <v>31</v>
      </c>
      <c r="B218" s="113"/>
      <c r="C218" s="114"/>
      <c r="D218" s="117"/>
      <c r="E218" s="119"/>
      <c r="F218" s="126"/>
    </row>
    <row r="219" spans="1:6" x14ac:dyDescent="0.25">
      <c r="A219" s="112" t="s">
        <v>32</v>
      </c>
      <c r="B219" s="113"/>
      <c r="C219" s="114"/>
      <c r="D219" s="117"/>
      <c r="E219" s="119"/>
      <c r="F219" s="126"/>
    </row>
    <row r="220" spans="1:6" x14ac:dyDescent="0.25">
      <c r="A220" s="112" t="s">
        <v>33</v>
      </c>
      <c r="B220" s="113"/>
      <c r="C220" s="114"/>
      <c r="D220" s="117"/>
      <c r="E220" s="119"/>
      <c r="F220" s="126"/>
    </row>
    <row r="221" spans="1:6" x14ac:dyDescent="0.25">
      <c r="A221" s="112" t="s">
        <v>34</v>
      </c>
      <c r="B221" s="113"/>
      <c r="C221" s="114"/>
      <c r="D221" s="117"/>
      <c r="E221" s="119"/>
      <c r="F221" s="126"/>
    </row>
    <row r="222" spans="1:6" x14ac:dyDescent="0.25">
      <c r="A222" s="112" t="s">
        <v>35</v>
      </c>
      <c r="B222" s="113"/>
      <c r="C222" s="114"/>
      <c r="D222" s="117"/>
      <c r="E222" s="119"/>
      <c r="F222" s="126"/>
    </row>
    <row r="223" spans="1:6" x14ac:dyDescent="0.25">
      <c r="A223" s="112" t="s">
        <v>36</v>
      </c>
      <c r="B223" s="113"/>
      <c r="C223" s="114"/>
      <c r="D223" s="117"/>
      <c r="E223" s="119"/>
      <c r="F223" s="126"/>
    </row>
    <row r="224" spans="1:6" x14ac:dyDescent="0.25">
      <c r="A224" s="112" t="s">
        <v>37</v>
      </c>
      <c r="B224" s="113"/>
      <c r="C224" s="114"/>
      <c r="D224" s="117"/>
      <c r="E224" s="119"/>
      <c r="F224" s="126"/>
    </row>
    <row r="225" spans="1:6" x14ac:dyDescent="0.25">
      <c r="A225" s="112" t="s">
        <v>38</v>
      </c>
      <c r="B225" s="113"/>
      <c r="C225" s="114"/>
      <c r="D225" s="117"/>
      <c r="E225" s="119"/>
      <c r="F225" s="126"/>
    </row>
    <row r="226" spans="1:6" x14ac:dyDescent="0.25">
      <c r="A226" s="112" t="s">
        <v>39</v>
      </c>
      <c r="B226" s="113"/>
      <c r="C226" s="114"/>
      <c r="D226" s="117"/>
      <c r="E226" s="119"/>
      <c r="F226" s="126"/>
    </row>
    <row r="227" spans="1:6" x14ac:dyDescent="0.25">
      <c r="A227" s="112" t="s">
        <v>128</v>
      </c>
      <c r="B227" s="113"/>
      <c r="C227" s="114"/>
      <c r="D227" s="117"/>
      <c r="E227" s="119"/>
      <c r="F227" s="126"/>
    </row>
    <row r="228" spans="1:6" x14ac:dyDescent="0.25">
      <c r="A228" s="112" t="s">
        <v>129</v>
      </c>
      <c r="B228" s="113"/>
      <c r="C228" s="114"/>
      <c r="D228" s="117"/>
      <c r="E228" s="119"/>
      <c r="F228" s="126"/>
    </row>
    <row r="229" spans="1:6" x14ac:dyDescent="0.25">
      <c r="A229" s="112" t="s">
        <v>130</v>
      </c>
      <c r="B229" s="113"/>
      <c r="C229" s="114"/>
      <c r="D229" s="117"/>
      <c r="E229" s="119"/>
      <c r="F229" s="126"/>
    </row>
    <row r="230" spans="1:6" x14ac:dyDescent="0.25">
      <c r="A230" s="112" t="s">
        <v>131</v>
      </c>
      <c r="B230" s="113"/>
      <c r="C230" s="114"/>
      <c r="D230" s="117"/>
      <c r="E230" s="119"/>
      <c r="F230" s="126"/>
    </row>
    <row r="231" spans="1:6" x14ac:dyDescent="0.25">
      <c r="A231" s="112" t="s">
        <v>132</v>
      </c>
      <c r="B231" s="113"/>
      <c r="C231" s="114"/>
      <c r="D231" s="117"/>
      <c r="E231" s="119"/>
      <c r="F231" s="126"/>
    </row>
    <row r="232" spans="1:6" x14ac:dyDescent="0.25">
      <c r="A232" s="112" t="s">
        <v>133</v>
      </c>
      <c r="B232" s="113"/>
      <c r="C232" s="114"/>
      <c r="D232" s="117"/>
      <c r="E232" s="119"/>
      <c r="F232" s="126"/>
    </row>
    <row r="233" spans="1:6" x14ac:dyDescent="0.25">
      <c r="A233" s="112" t="s">
        <v>134</v>
      </c>
      <c r="B233" s="113"/>
      <c r="C233" s="114"/>
      <c r="D233" s="117"/>
      <c r="E233" s="119"/>
      <c r="F233" s="126"/>
    </row>
    <row r="234" spans="1:6" x14ac:dyDescent="0.25">
      <c r="A234" s="112" t="s">
        <v>135</v>
      </c>
      <c r="B234" s="113"/>
      <c r="C234" s="114"/>
      <c r="D234" s="117"/>
      <c r="E234" s="119"/>
      <c r="F234" s="126"/>
    </row>
    <row r="235" spans="1:6" x14ac:dyDescent="0.25">
      <c r="A235" s="112" t="s">
        <v>136</v>
      </c>
      <c r="B235" s="113"/>
      <c r="C235" s="114"/>
      <c r="D235" s="117"/>
      <c r="E235" s="119"/>
      <c r="F235" s="126"/>
    </row>
    <row r="236" spans="1:6" x14ac:dyDescent="0.25">
      <c r="A236" s="112" t="s">
        <v>137</v>
      </c>
      <c r="B236" s="113"/>
      <c r="C236" s="114"/>
      <c r="D236" s="117"/>
      <c r="E236" s="119"/>
      <c r="F236" s="126"/>
    </row>
    <row r="237" spans="1:6" x14ac:dyDescent="0.25">
      <c r="A237" s="112" t="s">
        <v>140</v>
      </c>
      <c r="B237" s="113"/>
      <c r="C237" s="114"/>
      <c r="D237" s="117"/>
      <c r="E237" s="119"/>
      <c r="F237" s="126"/>
    </row>
    <row r="238" spans="1:6" x14ac:dyDescent="0.25">
      <c r="A238" s="112" t="s">
        <v>141</v>
      </c>
      <c r="B238" s="113"/>
      <c r="C238" s="114"/>
      <c r="D238" s="117"/>
      <c r="E238" s="119"/>
      <c r="F238" s="126"/>
    </row>
    <row r="239" spans="1:6" x14ac:dyDescent="0.25">
      <c r="A239" s="112" t="s">
        <v>142</v>
      </c>
      <c r="B239" s="113"/>
      <c r="C239" s="114"/>
      <c r="D239" s="117"/>
      <c r="E239" s="119"/>
      <c r="F239" s="126"/>
    </row>
    <row r="240" spans="1:6" x14ac:dyDescent="0.25">
      <c r="A240" s="112" t="s">
        <v>143</v>
      </c>
      <c r="B240" s="113"/>
      <c r="C240" s="114"/>
      <c r="D240" s="117"/>
      <c r="E240" s="119"/>
      <c r="F240" s="126"/>
    </row>
    <row r="241" spans="1:6" x14ac:dyDescent="0.25">
      <c r="A241" s="112" t="s">
        <v>144</v>
      </c>
      <c r="B241" s="113"/>
      <c r="C241" s="114"/>
      <c r="D241" s="117"/>
      <c r="E241" s="119"/>
      <c r="F241" s="126"/>
    </row>
    <row r="242" spans="1:6" x14ac:dyDescent="0.25">
      <c r="A242" s="112" t="s">
        <v>145</v>
      </c>
      <c r="B242" s="113"/>
      <c r="C242" s="114"/>
      <c r="D242" s="117"/>
      <c r="E242" s="119"/>
      <c r="F242" s="126"/>
    </row>
    <row r="243" spans="1:6" x14ac:dyDescent="0.25">
      <c r="A243" s="112" t="s">
        <v>146</v>
      </c>
      <c r="B243" s="113"/>
      <c r="C243" s="114"/>
      <c r="D243" s="117"/>
      <c r="E243" s="119"/>
      <c r="F243" s="126"/>
    </row>
    <row r="244" spans="1:6" x14ac:dyDescent="0.25">
      <c r="A244" s="112" t="s">
        <v>147</v>
      </c>
      <c r="B244" s="113"/>
      <c r="C244" s="114"/>
      <c r="D244" s="117"/>
      <c r="E244" s="119"/>
      <c r="F244" s="126"/>
    </row>
    <row r="245" spans="1:6" x14ac:dyDescent="0.25">
      <c r="A245" s="112" t="s">
        <v>148</v>
      </c>
      <c r="B245" s="113"/>
      <c r="C245" s="114"/>
      <c r="D245" s="117"/>
      <c r="E245" s="119"/>
      <c r="F245" s="126"/>
    </row>
    <row r="246" spans="1:6" x14ac:dyDescent="0.25">
      <c r="A246" s="112" t="s">
        <v>149</v>
      </c>
      <c r="B246" s="113"/>
      <c r="C246" s="114"/>
      <c r="D246" s="117"/>
      <c r="E246" s="119"/>
      <c r="F246" s="126"/>
    </row>
    <row r="247" spans="1:6" x14ac:dyDescent="0.25">
      <c r="A247" s="112" t="s">
        <v>150</v>
      </c>
      <c r="B247" s="113"/>
      <c r="C247" s="114"/>
      <c r="D247" s="117"/>
      <c r="E247" s="119"/>
      <c r="F247" s="126"/>
    </row>
    <row r="248" spans="1:6" x14ac:dyDescent="0.25">
      <c r="A248" s="112" t="s">
        <v>151</v>
      </c>
      <c r="B248" s="113"/>
      <c r="C248" s="114"/>
      <c r="D248" s="117"/>
      <c r="E248" s="119"/>
      <c r="F248" s="126"/>
    </row>
    <row r="249" spans="1:6" x14ac:dyDescent="0.25">
      <c r="A249" s="112" t="s">
        <v>152</v>
      </c>
      <c r="B249" s="113"/>
      <c r="C249" s="114"/>
      <c r="D249" s="117"/>
      <c r="E249" s="119"/>
      <c r="F249" s="126"/>
    </row>
    <row r="250" spans="1:6" x14ac:dyDescent="0.25">
      <c r="A250" s="112" t="s">
        <v>153</v>
      </c>
      <c r="B250" s="113"/>
      <c r="C250" s="114"/>
      <c r="D250" s="117"/>
      <c r="E250" s="119"/>
      <c r="F250" s="126"/>
    </row>
    <row r="251" spans="1:6" x14ac:dyDescent="0.25">
      <c r="A251" s="112" t="s">
        <v>154</v>
      </c>
      <c r="B251" s="113"/>
      <c r="C251" s="114"/>
      <c r="D251" s="117"/>
      <c r="E251" s="119"/>
      <c r="F251" s="126"/>
    </row>
    <row r="252" spans="1:6" x14ac:dyDescent="0.25">
      <c r="A252" s="112" t="s">
        <v>155</v>
      </c>
      <c r="B252" s="113"/>
      <c r="C252" s="114"/>
      <c r="D252" s="117"/>
      <c r="E252" s="119"/>
      <c r="F252" s="126"/>
    </row>
    <row r="253" spans="1:6" x14ac:dyDescent="0.25">
      <c r="A253" s="112" t="s">
        <v>156</v>
      </c>
      <c r="B253" s="113"/>
      <c r="C253" s="114"/>
      <c r="D253" s="117"/>
      <c r="E253" s="119"/>
      <c r="F253" s="126"/>
    </row>
    <row r="254" spans="1:6" x14ac:dyDescent="0.25">
      <c r="A254" s="112" t="s">
        <v>157</v>
      </c>
      <c r="B254" s="113"/>
      <c r="C254" s="114"/>
      <c r="D254" s="117"/>
      <c r="E254" s="119"/>
      <c r="F254" s="126"/>
    </row>
    <row r="255" spans="1:6" x14ac:dyDescent="0.25">
      <c r="A255" s="112" t="s">
        <v>158</v>
      </c>
      <c r="B255" s="113"/>
      <c r="C255" s="114"/>
      <c r="D255" s="117"/>
      <c r="E255" s="119"/>
      <c r="F255" s="126"/>
    </row>
    <row r="256" spans="1:6" s="399" customFormat="1" x14ac:dyDescent="0.25">
      <c r="A256" s="394" t="s">
        <v>159</v>
      </c>
      <c r="B256" s="395"/>
      <c r="C256" s="396"/>
      <c r="D256" s="397"/>
      <c r="E256" s="119"/>
      <c r="F256" s="398"/>
    </row>
    <row r="257" spans="1:6" x14ac:dyDescent="0.25">
      <c r="A257" s="112" t="s">
        <v>255</v>
      </c>
      <c r="B257" s="395"/>
      <c r="C257" s="396"/>
      <c r="D257" s="397"/>
      <c r="E257" s="119"/>
      <c r="F257" s="398"/>
    </row>
    <row r="258" spans="1:6" x14ac:dyDescent="0.25">
      <c r="A258" s="112" t="s">
        <v>256</v>
      </c>
      <c r="B258" s="395"/>
      <c r="C258" s="396"/>
      <c r="D258" s="397"/>
      <c r="E258" s="119"/>
      <c r="F258" s="398"/>
    </row>
    <row r="259" spans="1:6" x14ac:dyDescent="0.25">
      <c r="A259" s="112" t="s">
        <v>257</v>
      </c>
      <c r="B259" s="395"/>
      <c r="C259" s="396"/>
      <c r="D259" s="397"/>
      <c r="E259" s="119"/>
      <c r="F259" s="398"/>
    </row>
    <row r="260" spans="1:6" x14ac:dyDescent="0.25">
      <c r="A260" s="112" t="s">
        <v>258</v>
      </c>
      <c r="B260" s="395"/>
      <c r="C260" s="396"/>
      <c r="D260" s="397"/>
      <c r="E260" s="119"/>
      <c r="F260" s="398"/>
    </row>
    <row r="261" spans="1:6" x14ac:dyDescent="0.25">
      <c r="A261" s="112" t="s">
        <v>259</v>
      </c>
      <c r="B261" s="395"/>
      <c r="C261" s="396"/>
      <c r="D261" s="397"/>
      <c r="E261" s="119"/>
      <c r="F261" s="398"/>
    </row>
    <row r="262" spans="1:6" x14ac:dyDescent="0.25">
      <c r="A262" s="112" t="s">
        <v>260</v>
      </c>
      <c r="B262" s="395"/>
      <c r="C262" s="396"/>
      <c r="D262" s="397"/>
      <c r="E262" s="119"/>
      <c r="F262" s="398"/>
    </row>
    <row r="263" spans="1:6" x14ac:dyDescent="0.25">
      <c r="A263" s="112" t="s">
        <v>261</v>
      </c>
      <c r="B263" s="395"/>
      <c r="C263" s="396"/>
      <c r="D263" s="397"/>
      <c r="E263" s="119"/>
      <c r="F263" s="398"/>
    </row>
    <row r="264" spans="1:6" x14ac:dyDescent="0.25">
      <c r="A264" s="112" t="s">
        <v>262</v>
      </c>
      <c r="B264" s="395"/>
      <c r="C264" s="396"/>
      <c r="D264" s="397"/>
      <c r="E264" s="119"/>
      <c r="F264" s="398"/>
    </row>
    <row r="265" spans="1:6" x14ac:dyDescent="0.25">
      <c r="A265" s="112" t="s">
        <v>263</v>
      </c>
      <c r="B265" s="395"/>
      <c r="C265" s="396"/>
      <c r="D265" s="397"/>
      <c r="E265" s="119"/>
      <c r="F265" s="398"/>
    </row>
    <row r="266" spans="1:6" x14ac:dyDescent="0.25">
      <c r="A266" s="112" t="s">
        <v>264</v>
      </c>
      <c r="B266" s="395"/>
      <c r="C266" s="396"/>
      <c r="D266" s="397"/>
      <c r="E266" s="119"/>
      <c r="F266" s="398"/>
    </row>
    <row r="267" spans="1:6" x14ac:dyDescent="0.25">
      <c r="A267" s="112" t="s">
        <v>265</v>
      </c>
      <c r="B267" s="395"/>
      <c r="C267" s="396"/>
      <c r="D267" s="397"/>
      <c r="E267" s="119"/>
      <c r="F267" s="398"/>
    </row>
    <row r="268" spans="1:6" x14ac:dyDescent="0.25">
      <c r="A268" s="112" t="s">
        <v>266</v>
      </c>
      <c r="B268" s="395"/>
      <c r="C268" s="396"/>
      <c r="D268" s="397"/>
      <c r="E268" s="119"/>
      <c r="F268" s="398"/>
    </row>
    <row r="269" spans="1:6" x14ac:dyDescent="0.25">
      <c r="A269" s="112" t="s">
        <v>267</v>
      </c>
      <c r="B269" s="395"/>
      <c r="C269" s="396"/>
      <c r="D269" s="397"/>
      <c r="E269" s="119"/>
      <c r="F269" s="398"/>
    </row>
    <row r="270" spans="1:6" x14ac:dyDescent="0.25">
      <c r="A270" s="112" t="s">
        <v>268</v>
      </c>
      <c r="B270" s="395"/>
      <c r="C270" s="396"/>
      <c r="D270" s="397"/>
      <c r="E270" s="119"/>
      <c r="F270" s="398"/>
    </row>
    <row r="271" spans="1:6" x14ac:dyDescent="0.25">
      <c r="A271" s="112" t="s">
        <v>269</v>
      </c>
      <c r="B271" s="395"/>
      <c r="C271" s="396"/>
      <c r="D271" s="397"/>
      <c r="E271" s="119"/>
      <c r="F271" s="398"/>
    </row>
    <row r="272" spans="1:6" x14ac:dyDescent="0.25">
      <c r="A272" s="112" t="s">
        <v>270</v>
      </c>
      <c r="B272" s="395"/>
      <c r="C272" s="396"/>
      <c r="D272" s="397"/>
      <c r="E272" s="119"/>
      <c r="F272" s="398"/>
    </row>
    <row r="273" spans="1:6" x14ac:dyDescent="0.25">
      <c r="A273" s="112" t="s">
        <v>271</v>
      </c>
      <c r="B273" s="395"/>
      <c r="C273" s="396"/>
      <c r="D273" s="397"/>
      <c r="E273" s="119"/>
      <c r="F273" s="398"/>
    </row>
    <row r="274" spans="1:6" x14ac:dyDescent="0.25">
      <c r="A274" s="112" t="s">
        <v>272</v>
      </c>
      <c r="B274" s="395"/>
      <c r="C274" s="396"/>
      <c r="D274" s="397"/>
      <c r="E274" s="119"/>
      <c r="F274" s="398"/>
    </row>
    <row r="275" spans="1:6" x14ac:dyDescent="0.25">
      <c r="A275" s="112" t="s">
        <v>273</v>
      </c>
      <c r="B275" s="395"/>
      <c r="C275" s="396"/>
      <c r="D275" s="397"/>
      <c r="E275" s="119"/>
      <c r="F275" s="398"/>
    </row>
    <row r="276" spans="1:6" x14ac:dyDescent="0.25">
      <c r="A276" s="112" t="s">
        <v>274</v>
      </c>
      <c r="B276" s="395"/>
      <c r="C276" s="396"/>
      <c r="D276" s="397"/>
      <c r="E276" s="119"/>
      <c r="F276" s="398"/>
    </row>
    <row r="277" spans="1:6" x14ac:dyDescent="0.25">
      <c r="A277" s="112" t="s">
        <v>275</v>
      </c>
      <c r="B277" s="395"/>
      <c r="C277" s="396"/>
      <c r="D277" s="397"/>
      <c r="E277" s="119"/>
      <c r="F277" s="398"/>
    </row>
    <row r="278" spans="1:6" x14ac:dyDescent="0.25">
      <c r="A278" s="112" t="s">
        <v>276</v>
      </c>
      <c r="B278" s="395"/>
      <c r="C278" s="396"/>
      <c r="D278" s="397"/>
      <c r="E278" s="119"/>
      <c r="F278" s="398"/>
    </row>
    <row r="279" spans="1:6" x14ac:dyDescent="0.25">
      <c r="A279" s="112" t="s">
        <v>277</v>
      </c>
      <c r="B279" s="395"/>
      <c r="C279" s="396"/>
      <c r="D279" s="397"/>
      <c r="E279" s="119"/>
      <c r="F279" s="398"/>
    </row>
    <row r="280" spans="1:6" x14ac:dyDescent="0.25">
      <c r="A280" s="112" t="s">
        <v>278</v>
      </c>
      <c r="B280" s="395"/>
      <c r="C280" s="396"/>
      <c r="D280" s="397"/>
      <c r="E280" s="119"/>
      <c r="F280" s="398"/>
    </row>
    <row r="281" spans="1:6" x14ac:dyDescent="0.25">
      <c r="A281" s="112" t="s">
        <v>279</v>
      </c>
      <c r="B281" s="395"/>
      <c r="C281" s="396"/>
      <c r="D281" s="397"/>
      <c r="E281" s="119"/>
      <c r="F281" s="398"/>
    </row>
    <row r="282" spans="1:6" x14ac:dyDescent="0.25">
      <c r="A282" s="112" t="s">
        <v>280</v>
      </c>
      <c r="B282" s="395"/>
      <c r="C282" s="396"/>
      <c r="D282" s="397"/>
      <c r="E282" s="119"/>
      <c r="F282" s="398"/>
    </row>
    <row r="283" spans="1:6" x14ac:dyDescent="0.25">
      <c r="A283" s="112" t="s">
        <v>281</v>
      </c>
      <c r="B283" s="395"/>
      <c r="C283" s="396"/>
      <c r="D283" s="397"/>
      <c r="E283" s="119"/>
      <c r="F283" s="398"/>
    </row>
    <row r="284" spans="1:6" x14ac:dyDescent="0.25">
      <c r="A284" s="112" t="s">
        <v>282</v>
      </c>
      <c r="B284" s="395"/>
      <c r="C284" s="396"/>
      <c r="D284" s="397"/>
      <c r="E284" s="119"/>
      <c r="F284" s="398"/>
    </row>
    <row r="285" spans="1:6" x14ac:dyDescent="0.25">
      <c r="A285" s="112" t="s">
        <v>283</v>
      </c>
      <c r="B285" s="395"/>
      <c r="C285" s="396"/>
      <c r="D285" s="397"/>
      <c r="E285" s="119"/>
      <c r="F285" s="398"/>
    </row>
    <row r="286" spans="1:6" x14ac:dyDescent="0.25">
      <c r="A286" s="112" t="s">
        <v>284</v>
      </c>
      <c r="B286" s="395"/>
      <c r="C286" s="396"/>
      <c r="D286" s="397"/>
      <c r="E286" s="119"/>
      <c r="F286" s="398"/>
    </row>
    <row r="287" spans="1:6" x14ac:dyDescent="0.25">
      <c r="A287" s="112" t="s">
        <v>285</v>
      </c>
      <c r="B287" s="395"/>
      <c r="C287" s="396"/>
      <c r="D287" s="397"/>
      <c r="E287" s="119"/>
      <c r="F287" s="398"/>
    </row>
    <row r="288" spans="1:6" x14ac:dyDescent="0.25">
      <c r="A288" s="112" t="s">
        <v>286</v>
      </c>
      <c r="B288" s="395"/>
      <c r="C288" s="396"/>
      <c r="D288" s="397"/>
      <c r="E288" s="119"/>
      <c r="F288" s="398"/>
    </row>
    <row r="289" spans="1:6" x14ac:dyDescent="0.25">
      <c r="A289" s="112" t="s">
        <v>287</v>
      </c>
      <c r="B289" s="395"/>
      <c r="C289" s="396"/>
      <c r="D289" s="397"/>
      <c r="E289" s="119"/>
      <c r="F289" s="398"/>
    </row>
    <row r="290" spans="1:6" x14ac:dyDescent="0.25">
      <c r="A290" s="112" t="s">
        <v>288</v>
      </c>
      <c r="B290" s="395"/>
      <c r="C290" s="396"/>
      <c r="D290" s="397"/>
      <c r="E290" s="119"/>
      <c r="F290" s="398"/>
    </row>
    <row r="291" spans="1:6" x14ac:dyDescent="0.25">
      <c r="A291" s="112" t="s">
        <v>289</v>
      </c>
      <c r="B291" s="395"/>
      <c r="C291" s="396"/>
      <c r="D291" s="397"/>
      <c r="E291" s="119"/>
      <c r="F291" s="398"/>
    </row>
    <row r="292" spans="1:6" x14ac:dyDescent="0.25">
      <c r="A292" s="112" t="s">
        <v>290</v>
      </c>
      <c r="B292" s="395"/>
      <c r="C292" s="396"/>
      <c r="D292" s="397"/>
      <c r="E292" s="119"/>
      <c r="F292" s="398"/>
    </row>
    <row r="293" spans="1:6" x14ac:dyDescent="0.25">
      <c r="A293" s="112" t="s">
        <v>291</v>
      </c>
      <c r="B293" s="395"/>
      <c r="C293" s="396"/>
      <c r="D293" s="397"/>
      <c r="E293" s="119"/>
      <c r="F293" s="398"/>
    </row>
    <row r="294" spans="1:6" x14ac:dyDescent="0.25">
      <c r="A294" s="112" t="s">
        <v>292</v>
      </c>
      <c r="B294" s="395"/>
      <c r="C294" s="396"/>
      <c r="D294" s="397"/>
      <c r="E294" s="119"/>
      <c r="F294" s="398"/>
    </row>
    <row r="295" spans="1:6" x14ac:dyDescent="0.25">
      <c r="A295" s="112" t="s">
        <v>293</v>
      </c>
      <c r="B295" s="395"/>
      <c r="C295" s="396"/>
      <c r="D295" s="397"/>
      <c r="E295" s="119"/>
      <c r="F295" s="398"/>
    </row>
    <row r="296" spans="1:6" x14ac:dyDescent="0.25">
      <c r="A296" s="394" t="s">
        <v>294</v>
      </c>
      <c r="B296" s="395"/>
      <c r="C296" s="396"/>
      <c r="D296" s="397"/>
      <c r="E296" s="119"/>
      <c r="F296" s="398"/>
    </row>
    <row r="297" spans="1:6" x14ac:dyDescent="0.25">
      <c r="A297" s="112" t="s">
        <v>295</v>
      </c>
      <c r="B297" s="395"/>
      <c r="C297" s="396"/>
      <c r="D297" s="397"/>
      <c r="E297" s="119"/>
      <c r="F297" s="398"/>
    </row>
    <row r="298" spans="1:6" x14ac:dyDescent="0.25">
      <c r="A298" s="112" t="s">
        <v>296</v>
      </c>
      <c r="B298" s="395"/>
      <c r="C298" s="396"/>
      <c r="D298" s="397"/>
      <c r="E298" s="119"/>
      <c r="F298" s="398"/>
    </row>
    <row r="299" spans="1:6" x14ac:dyDescent="0.25">
      <c r="A299" s="112" t="s">
        <v>297</v>
      </c>
      <c r="B299" s="395"/>
      <c r="C299" s="396"/>
      <c r="D299" s="397"/>
      <c r="E299" s="119"/>
      <c r="F299" s="398"/>
    </row>
    <row r="300" spans="1:6" x14ac:dyDescent="0.25">
      <c r="A300" s="112" t="s">
        <v>298</v>
      </c>
      <c r="B300" s="395"/>
      <c r="C300" s="396"/>
      <c r="D300" s="397"/>
      <c r="E300" s="119"/>
      <c r="F300" s="398"/>
    </row>
    <row r="301" spans="1:6" x14ac:dyDescent="0.25">
      <c r="A301" s="112" t="s">
        <v>299</v>
      </c>
      <c r="B301" s="395"/>
      <c r="C301" s="396"/>
      <c r="D301" s="397"/>
      <c r="E301" s="119"/>
      <c r="F301" s="398"/>
    </row>
    <row r="302" spans="1:6" x14ac:dyDescent="0.25">
      <c r="A302" s="112" t="s">
        <v>300</v>
      </c>
      <c r="B302" s="395"/>
      <c r="C302" s="396"/>
      <c r="D302" s="397"/>
      <c r="E302" s="119"/>
      <c r="F302" s="398"/>
    </row>
    <row r="303" spans="1:6" x14ac:dyDescent="0.25">
      <c r="A303" s="112" t="s">
        <v>301</v>
      </c>
      <c r="B303" s="395"/>
      <c r="C303" s="396"/>
      <c r="D303" s="397"/>
      <c r="E303" s="119"/>
      <c r="F303" s="398"/>
    </row>
    <row r="304" spans="1:6" x14ac:dyDescent="0.25">
      <c r="A304" s="112" t="s">
        <v>302</v>
      </c>
      <c r="B304" s="395"/>
      <c r="C304" s="396"/>
      <c r="D304" s="397"/>
      <c r="E304" s="119"/>
      <c r="F304" s="398"/>
    </row>
    <row r="305" spans="1:6" x14ac:dyDescent="0.25">
      <c r="A305" s="112" t="s">
        <v>303</v>
      </c>
      <c r="B305" s="395"/>
      <c r="C305" s="396"/>
      <c r="D305" s="397"/>
      <c r="E305" s="119"/>
      <c r="F305" s="398"/>
    </row>
    <row r="306" spans="1:6" x14ac:dyDescent="0.25">
      <c r="A306" s="112" t="s">
        <v>304</v>
      </c>
      <c r="B306" s="395"/>
      <c r="C306" s="396"/>
      <c r="D306" s="397"/>
      <c r="E306" s="119"/>
      <c r="F306" s="398"/>
    </row>
    <row r="307" spans="1:6" x14ac:dyDescent="0.25">
      <c r="A307" s="112" t="s">
        <v>305</v>
      </c>
      <c r="B307" s="395"/>
      <c r="C307" s="396"/>
      <c r="D307" s="397"/>
      <c r="E307" s="119"/>
      <c r="F307" s="398"/>
    </row>
    <row r="308" spans="1:6" x14ac:dyDescent="0.25">
      <c r="A308" s="112" t="s">
        <v>306</v>
      </c>
      <c r="B308" s="395"/>
      <c r="C308" s="396"/>
      <c r="D308" s="397"/>
      <c r="E308" s="119"/>
      <c r="F308" s="398"/>
    </row>
    <row r="309" spans="1:6" x14ac:dyDescent="0.25">
      <c r="A309" s="112" t="s">
        <v>307</v>
      </c>
      <c r="B309" s="395"/>
      <c r="C309" s="396"/>
      <c r="D309" s="397"/>
      <c r="E309" s="119"/>
      <c r="F309" s="398"/>
    </row>
    <row r="310" spans="1:6" x14ac:dyDescent="0.25">
      <c r="A310" s="112" t="s">
        <v>308</v>
      </c>
      <c r="B310" s="395"/>
      <c r="C310" s="396"/>
      <c r="D310" s="397"/>
      <c r="E310" s="119"/>
      <c r="F310" s="398"/>
    </row>
    <row r="311" spans="1:6" x14ac:dyDescent="0.25">
      <c r="A311" s="112" t="s">
        <v>309</v>
      </c>
      <c r="B311" s="395"/>
      <c r="C311" s="396"/>
      <c r="D311" s="397"/>
      <c r="E311" s="119"/>
      <c r="F311" s="398"/>
    </row>
    <row r="312" spans="1:6" x14ac:dyDescent="0.25">
      <c r="A312" s="112" t="s">
        <v>310</v>
      </c>
      <c r="B312" s="395"/>
      <c r="C312" s="396"/>
      <c r="D312" s="397"/>
      <c r="E312" s="119"/>
      <c r="F312" s="398"/>
    </row>
    <row r="313" spans="1:6" x14ac:dyDescent="0.25">
      <c r="A313" s="112" t="s">
        <v>311</v>
      </c>
      <c r="B313" s="395"/>
      <c r="C313" s="396"/>
      <c r="D313" s="397"/>
      <c r="E313" s="119"/>
      <c r="F313" s="398"/>
    </row>
    <row r="314" spans="1:6" x14ac:dyDescent="0.25">
      <c r="A314" s="112" t="s">
        <v>312</v>
      </c>
      <c r="B314" s="395"/>
      <c r="C314" s="396"/>
      <c r="D314" s="397"/>
      <c r="E314" s="119"/>
      <c r="F314" s="398"/>
    </row>
    <row r="315" spans="1:6" x14ac:dyDescent="0.25">
      <c r="A315" s="112" t="s">
        <v>313</v>
      </c>
      <c r="B315" s="395"/>
      <c r="C315" s="396"/>
      <c r="D315" s="397"/>
      <c r="E315" s="119"/>
      <c r="F315" s="398"/>
    </row>
    <row r="316" spans="1:6" x14ac:dyDescent="0.25">
      <c r="A316" s="112" t="s">
        <v>314</v>
      </c>
      <c r="B316" s="395"/>
      <c r="C316" s="396"/>
      <c r="D316" s="397"/>
      <c r="E316" s="119"/>
      <c r="F316" s="398"/>
    </row>
    <row r="318" spans="1:6" x14ac:dyDescent="0.25">
      <c r="A318" s="108" t="str">
        <f>N_1!B73</f>
        <v>Kraftwerk 4</v>
      </c>
      <c r="B318" s="121" t="s">
        <v>72</v>
      </c>
      <c r="C318" s="122" t="s">
        <v>27</v>
      </c>
      <c r="D318" s="123" t="s">
        <v>339</v>
      </c>
      <c r="E318" s="124" t="s">
        <v>46</v>
      </c>
      <c r="F318" s="125" t="s">
        <v>2</v>
      </c>
    </row>
    <row r="319" spans="1:6" x14ac:dyDescent="0.25">
      <c r="A319" s="110" t="s">
        <v>246</v>
      </c>
      <c r="B319" s="194"/>
      <c r="C319" s="195">
        <f>SUM(C321:C420)</f>
        <v>0</v>
      </c>
      <c r="D319" s="195">
        <f>SUM(D321:D420)</f>
        <v>0</v>
      </c>
      <c r="E319" s="197"/>
      <c r="F319" s="198"/>
    </row>
    <row r="320" spans="1:6" x14ac:dyDescent="0.25">
      <c r="A320" s="111"/>
      <c r="B320" s="194"/>
      <c r="C320" s="194"/>
      <c r="D320" s="196"/>
      <c r="E320" s="197"/>
      <c r="F320" s="198"/>
    </row>
    <row r="321" spans="1:6" x14ac:dyDescent="0.25">
      <c r="A321" s="112" t="s">
        <v>30</v>
      </c>
      <c r="B321" s="113"/>
      <c r="C321" s="114">
        <v>0</v>
      </c>
      <c r="D321" s="117"/>
      <c r="E321" s="119"/>
      <c r="F321" s="126"/>
    </row>
    <row r="322" spans="1:6" x14ac:dyDescent="0.25">
      <c r="A322" s="112" t="s">
        <v>31</v>
      </c>
      <c r="B322" s="113"/>
      <c r="C322" s="114"/>
      <c r="D322" s="117"/>
      <c r="E322" s="119"/>
      <c r="F322" s="126"/>
    </row>
    <row r="323" spans="1:6" x14ac:dyDescent="0.25">
      <c r="A323" s="112" t="s">
        <v>32</v>
      </c>
      <c r="B323" s="113"/>
      <c r="C323" s="114"/>
      <c r="D323" s="117"/>
      <c r="E323" s="119"/>
      <c r="F323" s="126"/>
    </row>
    <row r="324" spans="1:6" x14ac:dyDescent="0.25">
      <c r="A324" s="112" t="s">
        <v>33</v>
      </c>
      <c r="B324" s="113"/>
      <c r="C324" s="114"/>
      <c r="D324" s="117"/>
      <c r="E324" s="119"/>
      <c r="F324" s="126"/>
    </row>
    <row r="325" spans="1:6" x14ac:dyDescent="0.25">
      <c r="A325" s="112" t="s">
        <v>34</v>
      </c>
      <c r="B325" s="113"/>
      <c r="C325" s="114"/>
      <c r="D325" s="117"/>
      <c r="E325" s="119"/>
      <c r="F325" s="126"/>
    </row>
    <row r="326" spans="1:6" x14ac:dyDescent="0.25">
      <c r="A326" s="112" t="s">
        <v>35</v>
      </c>
      <c r="B326" s="113"/>
      <c r="C326" s="114"/>
      <c r="D326" s="117"/>
      <c r="E326" s="119"/>
      <c r="F326" s="126"/>
    </row>
    <row r="327" spans="1:6" x14ac:dyDescent="0.25">
      <c r="A327" s="112" t="s">
        <v>36</v>
      </c>
      <c r="B327" s="113"/>
      <c r="C327" s="114"/>
      <c r="D327" s="117"/>
      <c r="E327" s="119"/>
      <c r="F327" s="126"/>
    </row>
    <row r="328" spans="1:6" x14ac:dyDescent="0.25">
      <c r="A328" s="112" t="s">
        <v>37</v>
      </c>
      <c r="B328" s="113"/>
      <c r="C328" s="114"/>
      <c r="D328" s="117"/>
      <c r="E328" s="119"/>
      <c r="F328" s="126"/>
    </row>
    <row r="329" spans="1:6" x14ac:dyDescent="0.25">
      <c r="A329" s="112" t="s">
        <v>38</v>
      </c>
      <c r="B329" s="113"/>
      <c r="C329" s="114"/>
      <c r="D329" s="117"/>
      <c r="E329" s="119"/>
      <c r="F329" s="126"/>
    </row>
    <row r="330" spans="1:6" x14ac:dyDescent="0.25">
      <c r="A330" s="112" t="s">
        <v>39</v>
      </c>
      <c r="B330" s="113"/>
      <c r="C330" s="114"/>
      <c r="D330" s="117"/>
      <c r="E330" s="119"/>
      <c r="F330" s="126"/>
    </row>
    <row r="331" spans="1:6" x14ac:dyDescent="0.25">
      <c r="A331" s="112" t="s">
        <v>128</v>
      </c>
      <c r="B331" s="113"/>
      <c r="C331" s="114"/>
      <c r="D331" s="117"/>
      <c r="E331" s="119"/>
      <c r="F331" s="126"/>
    </row>
    <row r="332" spans="1:6" x14ac:dyDescent="0.25">
      <c r="A332" s="112" t="s">
        <v>129</v>
      </c>
      <c r="B332" s="113"/>
      <c r="C332" s="114"/>
      <c r="D332" s="117"/>
      <c r="E332" s="119"/>
      <c r="F332" s="126"/>
    </row>
    <row r="333" spans="1:6" x14ac:dyDescent="0.25">
      <c r="A333" s="112" t="s">
        <v>130</v>
      </c>
      <c r="B333" s="113"/>
      <c r="C333" s="114"/>
      <c r="D333" s="117"/>
      <c r="E333" s="119"/>
      <c r="F333" s="126"/>
    </row>
    <row r="334" spans="1:6" x14ac:dyDescent="0.25">
      <c r="A334" s="112" t="s">
        <v>131</v>
      </c>
      <c r="B334" s="113"/>
      <c r="C334" s="114"/>
      <c r="D334" s="117"/>
      <c r="E334" s="119"/>
      <c r="F334" s="126"/>
    </row>
    <row r="335" spans="1:6" x14ac:dyDescent="0.25">
      <c r="A335" s="112" t="s">
        <v>132</v>
      </c>
      <c r="B335" s="113"/>
      <c r="C335" s="114"/>
      <c r="D335" s="117"/>
      <c r="E335" s="119"/>
      <c r="F335" s="126"/>
    </row>
    <row r="336" spans="1:6" x14ac:dyDescent="0.25">
      <c r="A336" s="112" t="s">
        <v>133</v>
      </c>
      <c r="B336" s="113"/>
      <c r="C336" s="114"/>
      <c r="D336" s="117"/>
      <c r="E336" s="119"/>
      <c r="F336" s="126"/>
    </row>
    <row r="337" spans="1:6" x14ac:dyDescent="0.25">
      <c r="A337" s="112" t="s">
        <v>134</v>
      </c>
      <c r="B337" s="113"/>
      <c r="C337" s="114"/>
      <c r="D337" s="117"/>
      <c r="E337" s="119"/>
      <c r="F337" s="126"/>
    </row>
    <row r="338" spans="1:6" x14ac:dyDescent="0.25">
      <c r="A338" s="112" t="s">
        <v>135</v>
      </c>
      <c r="B338" s="113"/>
      <c r="C338" s="114"/>
      <c r="D338" s="117"/>
      <c r="E338" s="119"/>
      <c r="F338" s="126"/>
    </row>
    <row r="339" spans="1:6" x14ac:dyDescent="0.25">
      <c r="A339" s="112" t="s">
        <v>136</v>
      </c>
      <c r="B339" s="113"/>
      <c r="C339" s="114"/>
      <c r="D339" s="117"/>
      <c r="E339" s="119"/>
      <c r="F339" s="126"/>
    </row>
    <row r="340" spans="1:6" x14ac:dyDescent="0.25">
      <c r="A340" s="112" t="s">
        <v>137</v>
      </c>
      <c r="B340" s="113"/>
      <c r="C340" s="114"/>
      <c r="D340" s="117"/>
      <c r="E340" s="119"/>
      <c r="F340" s="126"/>
    </row>
    <row r="341" spans="1:6" x14ac:dyDescent="0.25">
      <c r="A341" s="112" t="s">
        <v>140</v>
      </c>
      <c r="B341" s="113"/>
      <c r="C341" s="114"/>
      <c r="D341" s="117"/>
      <c r="E341" s="119"/>
      <c r="F341" s="126"/>
    </row>
    <row r="342" spans="1:6" x14ac:dyDescent="0.25">
      <c r="A342" s="112" t="s">
        <v>141</v>
      </c>
      <c r="B342" s="113"/>
      <c r="C342" s="114"/>
      <c r="D342" s="117"/>
      <c r="E342" s="119"/>
      <c r="F342" s="126"/>
    </row>
    <row r="343" spans="1:6" x14ac:dyDescent="0.25">
      <c r="A343" s="112" t="s">
        <v>142</v>
      </c>
      <c r="B343" s="113"/>
      <c r="C343" s="114"/>
      <c r="D343" s="117"/>
      <c r="E343" s="119"/>
      <c r="F343" s="126"/>
    </row>
    <row r="344" spans="1:6" x14ac:dyDescent="0.25">
      <c r="A344" s="112" t="s">
        <v>143</v>
      </c>
      <c r="B344" s="113"/>
      <c r="C344" s="114"/>
      <c r="D344" s="117"/>
      <c r="E344" s="119"/>
      <c r="F344" s="126"/>
    </row>
    <row r="345" spans="1:6" x14ac:dyDescent="0.25">
      <c r="A345" s="112" t="s">
        <v>144</v>
      </c>
      <c r="B345" s="113"/>
      <c r="C345" s="114"/>
      <c r="D345" s="117"/>
      <c r="E345" s="119"/>
      <c r="F345" s="126"/>
    </row>
    <row r="346" spans="1:6" x14ac:dyDescent="0.25">
      <c r="A346" s="112" t="s">
        <v>145</v>
      </c>
      <c r="B346" s="113"/>
      <c r="C346" s="114"/>
      <c r="D346" s="117"/>
      <c r="E346" s="119"/>
      <c r="F346" s="126"/>
    </row>
    <row r="347" spans="1:6" x14ac:dyDescent="0.25">
      <c r="A347" s="112" t="s">
        <v>146</v>
      </c>
      <c r="B347" s="113"/>
      <c r="C347" s="114"/>
      <c r="D347" s="117"/>
      <c r="E347" s="119"/>
      <c r="F347" s="126"/>
    </row>
    <row r="348" spans="1:6" x14ac:dyDescent="0.25">
      <c r="A348" s="112" t="s">
        <v>147</v>
      </c>
      <c r="B348" s="113"/>
      <c r="C348" s="114"/>
      <c r="D348" s="117"/>
      <c r="E348" s="119"/>
      <c r="F348" s="126"/>
    </row>
    <row r="349" spans="1:6" x14ac:dyDescent="0.25">
      <c r="A349" s="112" t="s">
        <v>148</v>
      </c>
      <c r="B349" s="113"/>
      <c r="C349" s="114"/>
      <c r="D349" s="117"/>
      <c r="E349" s="119"/>
      <c r="F349" s="126"/>
    </row>
    <row r="350" spans="1:6" x14ac:dyDescent="0.25">
      <c r="A350" s="112" t="s">
        <v>149</v>
      </c>
      <c r="B350" s="113"/>
      <c r="C350" s="114"/>
      <c r="D350" s="117"/>
      <c r="E350" s="119"/>
      <c r="F350" s="126"/>
    </row>
    <row r="351" spans="1:6" x14ac:dyDescent="0.25">
      <c r="A351" s="112" t="s">
        <v>150</v>
      </c>
      <c r="B351" s="113"/>
      <c r="C351" s="114"/>
      <c r="D351" s="117"/>
      <c r="E351" s="119"/>
      <c r="F351" s="126"/>
    </row>
    <row r="352" spans="1:6" x14ac:dyDescent="0.25">
      <c r="A352" s="112" t="s">
        <v>151</v>
      </c>
      <c r="B352" s="113"/>
      <c r="C352" s="114"/>
      <c r="D352" s="117"/>
      <c r="E352" s="119"/>
      <c r="F352" s="126"/>
    </row>
    <row r="353" spans="1:6" x14ac:dyDescent="0.25">
      <c r="A353" s="112" t="s">
        <v>152</v>
      </c>
      <c r="B353" s="113"/>
      <c r="C353" s="114"/>
      <c r="D353" s="117"/>
      <c r="E353" s="119"/>
      <c r="F353" s="126"/>
    </row>
    <row r="354" spans="1:6" x14ac:dyDescent="0.25">
      <c r="A354" s="112" t="s">
        <v>153</v>
      </c>
      <c r="B354" s="113"/>
      <c r="C354" s="114"/>
      <c r="D354" s="117"/>
      <c r="E354" s="119"/>
      <c r="F354" s="126"/>
    </row>
    <row r="355" spans="1:6" x14ac:dyDescent="0.25">
      <c r="A355" s="112" t="s">
        <v>154</v>
      </c>
      <c r="B355" s="113"/>
      <c r="C355" s="114"/>
      <c r="D355" s="117"/>
      <c r="E355" s="119"/>
      <c r="F355" s="126"/>
    </row>
    <row r="356" spans="1:6" x14ac:dyDescent="0.25">
      <c r="A356" s="112" t="s">
        <v>155</v>
      </c>
      <c r="B356" s="113"/>
      <c r="C356" s="114"/>
      <c r="D356" s="117"/>
      <c r="E356" s="119"/>
      <c r="F356" s="126"/>
    </row>
    <row r="357" spans="1:6" x14ac:dyDescent="0.25">
      <c r="A357" s="112" t="s">
        <v>156</v>
      </c>
      <c r="B357" s="113"/>
      <c r="C357" s="114"/>
      <c r="D357" s="117"/>
      <c r="E357" s="119"/>
      <c r="F357" s="126"/>
    </row>
    <row r="358" spans="1:6" x14ac:dyDescent="0.25">
      <c r="A358" s="112" t="s">
        <v>157</v>
      </c>
      <c r="B358" s="113"/>
      <c r="C358" s="114"/>
      <c r="D358" s="117"/>
      <c r="E358" s="119"/>
      <c r="F358" s="126"/>
    </row>
    <row r="359" spans="1:6" x14ac:dyDescent="0.25">
      <c r="A359" s="112" t="s">
        <v>158</v>
      </c>
      <c r="B359" s="113"/>
      <c r="C359" s="114"/>
      <c r="D359" s="117"/>
      <c r="E359" s="119"/>
      <c r="F359" s="126"/>
    </row>
    <row r="360" spans="1:6" s="399" customFormat="1" x14ac:dyDescent="0.25">
      <c r="A360" s="394" t="s">
        <v>159</v>
      </c>
      <c r="B360" s="395"/>
      <c r="C360" s="396"/>
      <c r="D360" s="397"/>
      <c r="E360" s="119"/>
      <c r="F360" s="398"/>
    </row>
    <row r="361" spans="1:6" x14ac:dyDescent="0.25">
      <c r="A361" s="112" t="s">
        <v>255</v>
      </c>
      <c r="B361" s="395"/>
      <c r="C361" s="396"/>
      <c r="D361" s="397"/>
      <c r="E361" s="119"/>
      <c r="F361" s="398"/>
    </row>
    <row r="362" spans="1:6" x14ac:dyDescent="0.25">
      <c r="A362" s="112" t="s">
        <v>256</v>
      </c>
      <c r="B362" s="395"/>
      <c r="C362" s="396"/>
      <c r="D362" s="397"/>
      <c r="E362" s="119"/>
      <c r="F362" s="398"/>
    </row>
    <row r="363" spans="1:6" x14ac:dyDescent="0.25">
      <c r="A363" s="112" t="s">
        <v>257</v>
      </c>
      <c r="B363" s="395"/>
      <c r="C363" s="396"/>
      <c r="D363" s="397"/>
      <c r="E363" s="119"/>
      <c r="F363" s="398"/>
    </row>
    <row r="364" spans="1:6" x14ac:dyDescent="0.25">
      <c r="A364" s="112" t="s">
        <v>258</v>
      </c>
      <c r="B364" s="395"/>
      <c r="C364" s="396"/>
      <c r="D364" s="397"/>
      <c r="E364" s="119"/>
      <c r="F364" s="398"/>
    </row>
    <row r="365" spans="1:6" x14ac:dyDescent="0.25">
      <c r="A365" s="112" t="s">
        <v>259</v>
      </c>
      <c r="B365" s="395"/>
      <c r="C365" s="396"/>
      <c r="D365" s="397"/>
      <c r="E365" s="119"/>
      <c r="F365" s="398"/>
    </row>
    <row r="366" spans="1:6" x14ac:dyDescent="0.25">
      <c r="A366" s="112" t="s">
        <v>260</v>
      </c>
      <c r="B366" s="395"/>
      <c r="C366" s="396"/>
      <c r="D366" s="397"/>
      <c r="E366" s="119"/>
      <c r="F366" s="398"/>
    </row>
    <row r="367" spans="1:6" x14ac:dyDescent="0.25">
      <c r="A367" s="112" t="s">
        <v>261</v>
      </c>
      <c r="B367" s="395"/>
      <c r="C367" s="396"/>
      <c r="D367" s="397"/>
      <c r="E367" s="119"/>
      <c r="F367" s="398"/>
    </row>
    <row r="368" spans="1:6" x14ac:dyDescent="0.25">
      <c r="A368" s="112" t="s">
        <v>262</v>
      </c>
      <c r="B368" s="395"/>
      <c r="C368" s="396"/>
      <c r="D368" s="397"/>
      <c r="E368" s="119"/>
      <c r="F368" s="398"/>
    </row>
    <row r="369" spans="1:6" x14ac:dyDescent="0.25">
      <c r="A369" s="112" t="s">
        <v>263</v>
      </c>
      <c r="B369" s="395"/>
      <c r="C369" s="396"/>
      <c r="D369" s="397"/>
      <c r="E369" s="119"/>
      <c r="F369" s="398"/>
    </row>
    <row r="370" spans="1:6" x14ac:dyDescent="0.25">
      <c r="A370" s="112" t="s">
        <v>264</v>
      </c>
      <c r="B370" s="395"/>
      <c r="C370" s="396"/>
      <c r="D370" s="397"/>
      <c r="E370" s="119"/>
      <c r="F370" s="398"/>
    </row>
    <row r="371" spans="1:6" x14ac:dyDescent="0.25">
      <c r="A371" s="112" t="s">
        <v>265</v>
      </c>
      <c r="B371" s="395"/>
      <c r="C371" s="396"/>
      <c r="D371" s="397"/>
      <c r="E371" s="119"/>
      <c r="F371" s="398"/>
    </row>
    <row r="372" spans="1:6" x14ac:dyDescent="0.25">
      <c r="A372" s="112" t="s">
        <v>266</v>
      </c>
      <c r="B372" s="395"/>
      <c r="C372" s="396"/>
      <c r="D372" s="397"/>
      <c r="E372" s="119"/>
      <c r="F372" s="398"/>
    </row>
    <row r="373" spans="1:6" x14ac:dyDescent="0.25">
      <c r="A373" s="112" t="s">
        <v>267</v>
      </c>
      <c r="B373" s="395"/>
      <c r="C373" s="396"/>
      <c r="D373" s="397"/>
      <c r="E373" s="119"/>
      <c r="F373" s="398"/>
    </row>
    <row r="374" spans="1:6" x14ac:dyDescent="0.25">
      <c r="A374" s="112" t="s">
        <v>268</v>
      </c>
      <c r="B374" s="395"/>
      <c r="C374" s="396"/>
      <c r="D374" s="397"/>
      <c r="E374" s="119"/>
      <c r="F374" s="398"/>
    </row>
    <row r="375" spans="1:6" x14ac:dyDescent="0.25">
      <c r="A375" s="112" t="s">
        <v>269</v>
      </c>
      <c r="B375" s="395"/>
      <c r="C375" s="396"/>
      <c r="D375" s="397"/>
      <c r="E375" s="119"/>
      <c r="F375" s="398"/>
    </row>
    <row r="376" spans="1:6" x14ac:dyDescent="0.25">
      <c r="A376" s="112" t="s">
        <v>270</v>
      </c>
      <c r="B376" s="395"/>
      <c r="C376" s="396"/>
      <c r="D376" s="397"/>
      <c r="E376" s="119"/>
      <c r="F376" s="398"/>
    </row>
    <row r="377" spans="1:6" x14ac:dyDescent="0.25">
      <c r="A377" s="112" t="s">
        <v>271</v>
      </c>
      <c r="B377" s="395"/>
      <c r="C377" s="396"/>
      <c r="D377" s="397"/>
      <c r="E377" s="119"/>
      <c r="F377" s="398"/>
    </row>
    <row r="378" spans="1:6" x14ac:dyDescent="0.25">
      <c r="A378" s="112" t="s">
        <v>272</v>
      </c>
      <c r="B378" s="395"/>
      <c r="C378" s="396"/>
      <c r="D378" s="397"/>
      <c r="E378" s="119"/>
      <c r="F378" s="398"/>
    </row>
    <row r="379" spans="1:6" x14ac:dyDescent="0.25">
      <c r="A379" s="112" t="s">
        <v>273</v>
      </c>
      <c r="B379" s="395"/>
      <c r="C379" s="396"/>
      <c r="D379" s="397"/>
      <c r="E379" s="119"/>
      <c r="F379" s="398"/>
    </row>
    <row r="380" spans="1:6" x14ac:dyDescent="0.25">
      <c r="A380" s="112" t="s">
        <v>274</v>
      </c>
      <c r="B380" s="395"/>
      <c r="C380" s="396"/>
      <c r="D380" s="397"/>
      <c r="E380" s="119"/>
      <c r="F380" s="398"/>
    </row>
    <row r="381" spans="1:6" x14ac:dyDescent="0.25">
      <c r="A381" s="112" t="s">
        <v>275</v>
      </c>
      <c r="B381" s="395"/>
      <c r="C381" s="396"/>
      <c r="D381" s="397"/>
      <c r="E381" s="119"/>
      <c r="F381" s="398"/>
    </row>
    <row r="382" spans="1:6" x14ac:dyDescent="0.25">
      <c r="A382" s="112" t="s">
        <v>276</v>
      </c>
      <c r="B382" s="395"/>
      <c r="C382" s="396"/>
      <c r="D382" s="397"/>
      <c r="E382" s="119"/>
      <c r="F382" s="398"/>
    </row>
    <row r="383" spans="1:6" x14ac:dyDescent="0.25">
      <c r="A383" s="112" t="s">
        <v>277</v>
      </c>
      <c r="B383" s="395"/>
      <c r="C383" s="396"/>
      <c r="D383" s="397"/>
      <c r="E383" s="119"/>
      <c r="F383" s="398"/>
    </row>
    <row r="384" spans="1:6" x14ac:dyDescent="0.25">
      <c r="A384" s="112" t="s">
        <v>278</v>
      </c>
      <c r="B384" s="395"/>
      <c r="C384" s="396"/>
      <c r="D384" s="397"/>
      <c r="E384" s="119"/>
      <c r="F384" s="398"/>
    </row>
    <row r="385" spans="1:6" x14ac:dyDescent="0.25">
      <c r="A385" s="112" t="s">
        <v>279</v>
      </c>
      <c r="B385" s="395"/>
      <c r="C385" s="396"/>
      <c r="D385" s="397"/>
      <c r="E385" s="119"/>
      <c r="F385" s="398"/>
    </row>
    <row r="386" spans="1:6" x14ac:dyDescent="0.25">
      <c r="A386" s="112" t="s">
        <v>280</v>
      </c>
      <c r="B386" s="395"/>
      <c r="C386" s="396"/>
      <c r="D386" s="397"/>
      <c r="E386" s="119"/>
      <c r="F386" s="398"/>
    </row>
    <row r="387" spans="1:6" x14ac:dyDescent="0.25">
      <c r="A387" s="112" t="s">
        <v>281</v>
      </c>
      <c r="B387" s="395"/>
      <c r="C387" s="396"/>
      <c r="D387" s="397"/>
      <c r="E387" s="119"/>
      <c r="F387" s="398"/>
    </row>
    <row r="388" spans="1:6" x14ac:dyDescent="0.25">
      <c r="A388" s="112" t="s">
        <v>282</v>
      </c>
      <c r="B388" s="395"/>
      <c r="C388" s="396"/>
      <c r="D388" s="397"/>
      <c r="E388" s="119"/>
      <c r="F388" s="398"/>
    </row>
    <row r="389" spans="1:6" x14ac:dyDescent="0.25">
      <c r="A389" s="112" t="s">
        <v>283</v>
      </c>
      <c r="B389" s="395"/>
      <c r="C389" s="396"/>
      <c r="D389" s="397"/>
      <c r="E389" s="119"/>
      <c r="F389" s="398"/>
    </row>
    <row r="390" spans="1:6" x14ac:dyDescent="0.25">
      <c r="A390" s="112" t="s">
        <v>284</v>
      </c>
      <c r="B390" s="395"/>
      <c r="C390" s="396"/>
      <c r="D390" s="397"/>
      <c r="E390" s="119"/>
      <c r="F390" s="398"/>
    </row>
    <row r="391" spans="1:6" x14ac:dyDescent="0.25">
      <c r="A391" s="112" t="s">
        <v>285</v>
      </c>
      <c r="B391" s="395"/>
      <c r="C391" s="396"/>
      <c r="D391" s="397"/>
      <c r="E391" s="119"/>
      <c r="F391" s="398"/>
    </row>
    <row r="392" spans="1:6" x14ac:dyDescent="0.25">
      <c r="A392" s="112" t="s">
        <v>286</v>
      </c>
      <c r="B392" s="395"/>
      <c r="C392" s="396"/>
      <c r="D392" s="397"/>
      <c r="E392" s="119"/>
      <c r="F392" s="398"/>
    </row>
    <row r="393" spans="1:6" x14ac:dyDescent="0.25">
      <c r="A393" s="112" t="s">
        <v>287</v>
      </c>
      <c r="B393" s="395"/>
      <c r="C393" s="396"/>
      <c r="D393" s="397"/>
      <c r="E393" s="119"/>
      <c r="F393" s="398"/>
    </row>
    <row r="394" spans="1:6" x14ac:dyDescent="0.25">
      <c r="A394" s="112" t="s">
        <v>288</v>
      </c>
      <c r="B394" s="395"/>
      <c r="C394" s="396"/>
      <c r="D394" s="397"/>
      <c r="E394" s="119"/>
      <c r="F394" s="398"/>
    </row>
    <row r="395" spans="1:6" x14ac:dyDescent="0.25">
      <c r="A395" s="112" t="s">
        <v>289</v>
      </c>
      <c r="B395" s="395"/>
      <c r="C395" s="396"/>
      <c r="D395" s="397"/>
      <c r="E395" s="119"/>
      <c r="F395" s="398"/>
    </row>
    <row r="396" spans="1:6" x14ac:dyDescent="0.25">
      <c r="A396" s="112" t="s">
        <v>290</v>
      </c>
      <c r="B396" s="395"/>
      <c r="C396" s="396"/>
      <c r="D396" s="397"/>
      <c r="E396" s="119"/>
      <c r="F396" s="398"/>
    </row>
    <row r="397" spans="1:6" x14ac:dyDescent="0.25">
      <c r="A397" s="112" t="s">
        <v>291</v>
      </c>
      <c r="B397" s="395"/>
      <c r="C397" s="396"/>
      <c r="D397" s="397"/>
      <c r="E397" s="119"/>
      <c r="F397" s="398"/>
    </row>
    <row r="398" spans="1:6" x14ac:dyDescent="0.25">
      <c r="A398" s="112" t="s">
        <v>292</v>
      </c>
      <c r="B398" s="395"/>
      <c r="C398" s="396"/>
      <c r="D398" s="397"/>
      <c r="E398" s="119"/>
      <c r="F398" s="398"/>
    </row>
    <row r="399" spans="1:6" x14ac:dyDescent="0.25">
      <c r="A399" s="112" t="s">
        <v>293</v>
      </c>
      <c r="B399" s="395"/>
      <c r="C399" s="396"/>
      <c r="D399" s="397"/>
      <c r="E399" s="119"/>
      <c r="F399" s="398"/>
    </row>
    <row r="400" spans="1:6" x14ac:dyDescent="0.25">
      <c r="A400" s="394" t="s">
        <v>294</v>
      </c>
      <c r="B400" s="395"/>
      <c r="C400" s="396"/>
      <c r="D400" s="397"/>
      <c r="E400" s="119"/>
      <c r="F400" s="398"/>
    </row>
    <row r="401" spans="1:6" x14ac:dyDescent="0.25">
      <c r="A401" s="112" t="s">
        <v>295</v>
      </c>
      <c r="B401" s="395"/>
      <c r="C401" s="396"/>
      <c r="D401" s="397"/>
      <c r="E401" s="119"/>
      <c r="F401" s="398"/>
    </row>
    <row r="402" spans="1:6" x14ac:dyDescent="0.25">
      <c r="A402" s="112" t="s">
        <v>296</v>
      </c>
      <c r="B402" s="395"/>
      <c r="C402" s="396"/>
      <c r="D402" s="397"/>
      <c r="E402" s="119"/>
      <c r="F402" s="398"/>
    </row>
    <row r="403" spans="1:6" x14ac:dyDescent="0.25">
      <c r="A403" s="112" t="s">
        <v>297</v>
      </c>
      <c r="B403" s="395"/>
      <c r="C403" s="396"/>
      <c r="D403" s="397"/>
      <c r="E403" s="119"/>
      <c r="F403" s="398"/>
    </row>
    <row r="404" spans="1:6" x14ac:dyDescent="0.25">
      <c r="A404" s="112" t="s">
        <v>298</v>
      </c>
      <c r="B404" s="395"/>
      <c r="C404" s="396"/>
      <c r="D404" s="397"/>
      <c r="E404" s="119"/>
      <c r="F404" s="398"/>
    </row>
    <row r="405" spans="1:6" x14ac:dyDescent="0.25">
      <c r="A405" s="112" t="s">
        <v>299</v>
      </c>
      <c r="B405" s="395"/>
      <c r="C405" s="396"/>
      <c r="D405" s="397"/>
      <c r="E405" s="119"/>
      <c r="F405" s="398"/>
    </row>
    <row r="406" spans="1:6" x14ac:dyDescent="0.25">
      <c r="A406" s="112" t="s">
        <v>300</v>
      </c>
      <c r="B406" s="395"/>
      <c r="C406" s="396"/>
      <c r="D406" s="397"/>
      <c r="E406" s="119"/>
      <c r="F406" s="398"/>
    </row>
    <row r="407" spans="1:6" x14ac:dyDescent="0.25">
      <c r="A407" s="112" t="s">
        <v>301</v>
      </c>
      <c r="B407" s="395"/>
      <c r="C407" s="396"/>
      <c r="D407" s="397"/>
      <c r="E407" s="119"/>
      <c r="F407" s="398"/>
    </row>
    <row r="408" spans="1:6" x14ac:dyDescent="0.25">
      <c r="A408" s="112" t="s">
        <v>302</v>
      </c>
      <c r="B408" s="395"/>
      <c r="C408" s="396"/>
      <c r="D408" s="397"/>
      <c r="E408" s="119"/>
      <c r="F408" s="398"/>
    </row>
    <row r="409" spans="1:6" x14ac:dyDescent="0.25">
      <c r="A409" s="112" t="s">
        <v>303</v>
      </c>
      <c r="B409" s="395"/>
      <c r="C409" s="396"/>
      <c r="D409" s="397"/>
      <c r="E409" s="119"/>
      <c r="F409" s="398"/>
    </row>
    <row r="410" spans="1:6" x14ac:dyDescent="0.25">
      <c r="A410" s="112" t="s">
        <v>304</v>
      </c>
      <c r="B410" s="395"/>
      <c r="C410" s="396"/>
      <c r="D410" s="397"/>
      <c r="E410" s="119"/>
      <c r="F410" s="398"/>
    </row>
    <row r="411" spans="1:6" x14ac:dyDescent="0.25">
      <c r="A411" s="112" t="s">
        <v>305</v>
      </c>
      <c r="B411" s="395"/>
      <c r="C411" s="396"/>
      <c r="D411" s="397"/>
      <c r="E411" s="119"/>
      <c r="F411" s="398"/>
    </row>
    <row r="412" spans="1:6" x14ac:dyDescent="0.25">
      <c r="A412" s="112" t="s">
        <v>306</v>
      </c>
      <c r="B412" s="395"/>
      <c r="C412" s="396"/>
      <c r="D412" s="397"/>
      <c r="E412" s="119"/>
      <c r="F412" s="398"/>
    </row>
    <row r="413" spans="1:6" x14ac:dyDescent="0.25">
      <c r="A413" s="112" t="s">
        <v>307</v>
      </c>
      <c r="B413" s="395"/>
      <c r="C413" s="396"/>
      <c r="D413" s="397"/>
      <c r="E413" s="119"/>
      <c r="F413" s="398"/>
    </row>
    <row r="414" spans="1:6" x14ac:dyDescent="0.25">
      <c r="A414" s="112" t="s">
        <v>308</v>
      </c>
      <c r="B414" s="395"/>
      <c r="C414" s="396"/>
      <c r="D414" s="397"/>
      <c r="E414" s="119"/>
      <c r="F414" s="398"/>
    </row>
    <row r="415" spans="1:6" x14ac:dyDescent="0.25">
      <c r="A415" s="112" t="s">
        <v>309</v>
      </c>
      <c r="B415" s="395"/>
      <c r="C415" s="396"/>
      <c r="D415" s="397"/>
      <c r="E415" s="119"/>
      <c r="F415" s="398"/>
    </row>
    <row r="416" spans="1:6" x14ac:dyDescent="0.25">
      <c r="A416" s="112" t="s">
        <v>310</v>
      </c>
      <c r="B416" s="395"/>
      <c r="C416" s="396"/>
      <c r="D416" s="397"/>
      <c r="E416" s="119"/>
      <c r="F416" s="398"/>
    </row>
    <row r="417" spans="1:6" x14ac:dyDescent="0.25">
      <c r="A417" s="112" t="s">
        <v>311</v>
      </c>
      <c r="B417" s="395"/>
      <c r="C417" s="396"/>
      <c r="D417" s="397"/>
      <c r="E417" s="119"/>
      <c r="F417" s="398"/>
    </row>
    <row r="418" spans="1:6" x14ac:dyDescent="0.25">
      <c r="A418" s="112" t="s">
        <v>312</v>
      </c>
      <c r="B418" s="395"/>
      <c r="C418" s="396"/>
      <c r="D418" s="397"/>
      <c r="E418" s="119"/>
      <c r="F418" s="398"/>
    </row>
    <row r="419" spans="1:6" x14ac:dyDescent="0.25">
      <c r="A419" s="112" t="s">
        <v>313</v>
      </c>
      <c r="B419" s="395"/>
      <c r="C419" s="396"/>
      <c r="D419" s="397"/>
      <c r="E419" s="119"/>
      <c r="F419" s="398"/>
    </row>
    <row r="420" spans="1:6" x14ac:dyDescent="0.25">
      <c r="A420" s="112" t="s">
        <v>314</v>
      </c>
      <c r="B420" s="395"/>
      <c r="C420" s="396"/>
      <c r="D420" s="397"/>
      <c r="E420" s="119"/>
      <c r="F420" s="398"/>
    </row>
    <row r="422" spans="1:6" x14ac:dyDescent="0.25">
      <c r="A422" s="108" t="str">
        <f>N_1!B90</f>
        <v>Kraftwerk 5</v>
      </c>
      <c r="B422" s="121" t="s">
        <v>72</v>
      </c>
      <c r="C422" s="122" t="s">
        <v>27</v>
      </c>
      <c r="D422" s="123" t="s">
        <v>339</v>
      </c>
      <c r="E422" s="124" t="s">
        <v>46</v>
      </c>
      <c r="F422" s="125" t="s">
        <v>2</v>
      </c>
    </row>
    <row r="423" spans="1:6" x14ac:dyDescent="0.25">
      <c r="A423" s="110" t="s">
        <v>246</v>
      </c>
      <c r="B423" s="194"/>
      <c r="C423" s="195">
        <f>SUM(C425:C524)</f>
        <v>0</v>
      </c>
      <c r="D423" s="195">
        <f>SUM(D425:D524)</f>
        <v>0</v>
      </c>
      <c r="E423" s="197"/>
      <c r="F423" s="198"/>
    </row>
    <row r="424" spans="1:6" x14ac:dyDescent="0.25">
      <c r="A424" s="111"/>
      <c r="B424" s="194"/>
      <c r="C424" s="194"/>
      <c r="D424" s="196"/>
      <c r="E424" s="197"/>
      <c r="F424" s="198"/>
    </row>
    <row r="425" spans="1:6" x14ac:dyDescent="0.25">
      <c r="A425" s="112" t="s">
        <v>30</v>
      </c>
      <c r="B425" s="113"/>
      <c r="C425" s="114">
        <v>0</v>
      </c>
      <c r="D425" s="117"/>
      <c r="E425" s="119"/>
      <c r="F425" s="126"/>
    </row>
    <row r="426" spans="1:6" x14ac:dyDescent="0.25">
      <c r="A426" s="112" t="s">
        <v>31</v>
      </c>
      <c r="B426" s="113"/>
      <c r="C426" s="114"/>
      <c r="D426" s="117"/>
      <c r="E426" s="119"/>
      <c r="F426" s="126"/>
    </row>
    <row r="427" spans="1:6" x14ac:dyDescent="0.25">
      <c r="A427" s="112" t="s">
        <v>32</v>
      </c>
      <c r="B427" s="113"/>
      <c r="C427" s="114"/>
      <c r="D427" s="117"/>
      <c r="E427" s="119"/>
      <c r="F427" s="126"/>
    </row>
    <row r="428" spans="1:6" x14ac:dyDescent="0.25">
      <c r="A428" s="112" t="s">
        <v>33</v>
      </c>
      <c r="B428" s="113"/>
      <c r="C428" s="114"/>
      <c r="D428" s="117"/>
      <c r="E428" s="119"/>
      <c r="F428" s="126"/>
    </row>
    <row r="429" spans="1:6" x14ac:dyDescent="0.25">
      <c r="A429" s="112" t="s">
        <v>34</v>
      </c>
      <c r="B429" s="113"/>
      <c r="C429" s="114"/>
      <c r="D429" s="117"/>
      <c r="E429" s="119"/>
      <c r="F429" s="126"/>
    </row>
    <row r="430" spans="1:6" x14ac:dyDescent="0.25">
      <c r="A430" s="112" t="s">
        <v>35</v>
      </c>
      <c r="B430" s="113"/>
      <c r="C430" s="114"/>
      <c r="D430" s="117"/>
      <c r="E430" s="119"/>
      <c r="F430" s="126"/>
    </row>
    <row r="431" spans="1:6" x14ac:dyDescent="0.25">
      <c r="A431" s="112" t="s">
        <v>36</v>
      </c>
      <c r="B431" s="113"/>
      <c r="C431" s="114"/>
      <c r="D431" s="117"/>
      <c r="E431" s="119"/>
      <c r="F431" s="126"/>
    </row>
    <row r="432" spans="1:6" x14ac:dyDescent="0.25">
      <c r="A432" s="112" t="s">
        <v>37</v>
      </c>
      <c r="B432" s="113"/>
      <c r="C432" s="114"/>
      <c r="D432" s="117"/>
      <c r="E432" s="119"/>
      <c r="F432" s="126"/>
    </row>
    <row r="433" spans="1:6" x14ac:dyDescent="0.25">
      <c r="A433" s="112" t="s">
        <v>38</v>
      </c>
      <c r="B433" s="113"/>
      <c r="C433" s="114"/>
      <c r="D433" s="117"/>
      <c r="E433" s="119"/>
      <c r="F433" s="126"/>
    </row>
    <row r="434" spans="1:6" x14ac:dyDescent="0.25">
      <c r="A434" s="112" t="s">
        <v>39</v>
      </c>
      <c r="B434" s="113"/>
      <c r="C434" s="114"/>
      <c r="D434" s="117"/>
      <c r="E434" s="119"/>
      <c r="F434" s="126"/>
    </row>
    <row r="435" spans="1:6" x14ac:dyDescent="0.25">
      <c r="A435" s="112" t="s">
        <v>128</v>
      </c>
      <c r="B435" s="113"/>
      <c r="C435" s="114"/>
      <c r="D435" s="117"/>
      <c r="E435" s="119"/>
      <c r="F435" s="126"/>
    </row>
    <row r="436" spans="1:6" x14ac:dyDescent="0.25">
      <c r="A436" s="112" t="s">
        <v>129</v>
      </c>
      <c r="B436" s="113"/>
      <c r="C436" s="114"/>
      <c r="D436" s="117"/>
      <c r="E436" s="119"/>
      <c r="F436" s="126"/>
    </row>
    <row r="437" spans="1:6" x14ac:dyDescent="0.25">
      <c r="A437" s="112" t="s">
        <v>130</v>
      </c>
      <c r="B437" s="113"/>
      <c r="C437" s="114"/>
      <c r="D437" s="117"/>
      <c r="E437" s="119"/>
      <c r="F437" s="126"/>
    </row>
    <row r="438" spans="1:6" x14ac:dyDescent="0.25">
      <c r="A438" s="112" t="s">
        <v>131</v>
      </c>
      <c r="B438" s="113"/>
      <c r="C438" s="114"/>
      <c r="D438" s="117"/>
      <c r="E438" s="119"/>
      <c r="F438" s="126"/>
    </row>
    <row r="439" spans="1:6" x14ac:dyDescent="0.25">
      <c r="A439" s="112" t="s">
        <v>132</v>
      </c>
      <c r="B439" s="113"/>
      <c r="C439" s="114"/>
      <c r="D439" s="117"/>
      <c r="E439" s="119"/>
      <c r="F439" s="126"/>
    </row>
    <row r="440" spans="1:6" x14ac:dyDescent="0.25">
      <c r="A440" s="112" t="s">
        <v>133</v>
      </c>
      <c r="B440" s="113"/>
      <c r="C440" s="114"/>
      <c r="D440" s="117"/>
      <c r="E440" s="119"/>
      <c r="F440" s="126"/>
    </row>
    <row r="441" spans="1:6" x14ac:dyDescent="0.25">
      <c r="A441" s="112" t="s">
        <v>134</v>
      </c>
      <c r="B441" s="113"/>
      <c r="C441" s="114"/>
      <c r="D441" s="117"/>
      <c r="E441" s="119"/>
      <c r="F441" s="126"/>
    </row>
    <row r="442" spans="1:6" x14ac:dyDescent="0.25">
      <c r="A442" s="112" t="s">
        <v>135</v>
      </c>
      <c r="B442" s="113"/>
      <c r="C442" s="114"/>
      <c r="D442" s="117"/>
      <c r="E442" s="119"/>
      <c r="F442" s="126"/>
    </row>
    <row r="443" spans="1:6" x14ac:dyDescent="0.25">
      <c r="A443" s="112" t="s">
        <v>136</v>
      </c>
      <c r="B443" s="113"/>
      <c r="C443" s="114"/>
      <c r="D443" s="117"/>
      <c r="E443" s="119"/>
      <c r="F443" s="126"/>
    </row>
    <row r="444" spans="1:6" x14ac:dyDescent="0.25">
      <c r="A444" s="112" t="s">
        <v>137</v>
      </c>
      <c r="B444" s="113"/>
      <c r="C444" s="114"/>
      <c r="D444" s="117"/>
      <c r="E444" s="119"/>
      <c r="F444" s="126"/>
    </row>
    <row r="445" spans="1:6" x14ac:dyDescent="0.25">
      <c r="A445" s="112" t="s">
        <v>140</v>
      </c>
      <c r="B445" s="113"/>
      <c r="C445" s="114"/>
      <c r="D445" s="117"/>
      <c r="E445" s="119"/>
      <c r="F445" s="126"/>
    </row>
    <row r="446" spans="1:6" x14ac:dyDescent="0.25">
      <c r="A446" s="112" t="s">
        <v>141</v>
      </c>
      <c r="B446" s="113"/>
      <c r="C446" s="114"/>
      <c r="D446" s="117"/>
      <c r="E446" s="119"/>
      <c r="F446" s="126"/>
    </row>
    <row r="447" spans="1:6" x14ac:dyDescent="0.25">
      <c r="A447" s="112" t="s">
        <v>142</v>
      </c>
      <c r="B447" s="113"/>
      <c r="C447" s="114"/>
      <c r="D447" s="117"/>
      <c r="E447" s="119"/>
      <c r="F447" s="126"/>
    </row>
    <row r="448" spans="1:6" x14ac:dyDescent="0.25">
      <c r="A448" s="112" t="s">
        <v>143</v>
      </c>
      <c r="B448" s="113"/>
      <c r="C448" s="114"/>
      <c r="D448" s="117"/>
      <c r="E448" s="119"/>
      <c r="F448" s="126"/>
    </row>
    <row r="449" spans="1:6" x14ac:dyDescent="0.25">
      <c r="A449" s="112" t="s">
        <v>144</v>
      </c>
      <c r="B449" s="113"/>
      <c r="C449" s="114"/>
      <c r="D449" s="117"/>
      <c r="E449" s="119"/>
      <c r="F449" s="126"/>
    </row>
    <row r="450" spans="1:6" x14ac:dyDescent="0.25">
      <c r="A450" s="112" t="s">
        <v>145</v>
      </c>
      <c r="B450" s="113"/>
      <c r="C450" s="114"/>
      <c r="D450" s="117"/>
      <c r="E450" s="119"/>
      <c r="F450" s="126"/>
    </row>
    <row r="451" spans="1:6" x14ac:dyDescent="0.25">
      <c r="A451" s="112" t="s">
        <v>146</v>
      </c>
      <c r="B451" s="113"/>
      <c r="C451" s="114"/>
      <c r="D451" s="117"/>
      <c r="E451" s="119"/>
      <c r="F451" s="126"/>
    </row>
    <row r="452" spans="1:6" x14ac:dyDescent="0.25">
      <c r="A452" s="112" t="s">
        <v>147</v>
      </c>
      <c r="B452" s="113"/>
      <c r="C452" s="114"/>
      <c r="D452" s="117"/>
      <c r="E452" s="119"/>
      <c r="F452" s="126"/>
    </row>
    <row r="453" spans="1:6" x14ac:dyDescent="0.25">
      <c r="A453" s="112" t="s">
        <v>148</v>
      </c>
      <c r="B453" s="113"/>
      <c r="C453" s="114"/>
      <c r="D453" s="117"/>
      <c r="E453" s="119"/>
      <c r="F453" s="126"/>
    </row>
    <row r="454" spans="1:6" x14ac:dyDescent="0.25">
      <c r="A454" s="112" t="s">
        <v>149</v>
      </c>
      <c r="B454" s="113"/>
      <c r="C454" s="114"/>
      <c r="D454" s="117"/>
      <c r="E454" s="119"/>
      <c r="F454" s="126"/>
    </row>
    <row r="455" spans="1:6" x14ac:dyDescent="0.25">
      <c r="A455" s="112" t="s">
        <v>150</v>
      </c>
      <c r="B455" s="113"/>
      <c r="C455" s="114"/>
      <c r="D455" s="117"/>
      <c r="E455" s="119"/>
      <c r="F455" s="126"/>
    </row>
    <row r="456" spans="1:6" x14ac:dyDescent="0.25">
      <c r="A456" s="112" t="s">
        <v>151</v>
      </c>
      <c r="B456" s="113"/>
      <c r="C456" s="114"/>
      <c r="D456" s="117"/>
      <c r="E456" s="119"/>
      <c r="F456" s="126"/>
    </row>
    <row r="457" spans="1:6" x14ac:dyDescent="0.25">
      <c r="A457" s="112" t="s">
        <v>152</v>
      </c>
      <c r="B457" s="113"/>
      <c r="C457" s="114"/>
      <c r="D457" s="117"/>
      <c r="E457" s="119"/>
      <c r="F457" s="126"/>
    </row>
    <row r="458" spans="1:6" x14ac:dyDescent="0.25">
      <c r="A458" s="112" t="s">
        <v>153</v>
      </c>
      <c r="B458" s="113"/>
      <c r="C458" s="114"/>
      <c r="D458" s="117"/>
      <c r="E458" s="119"/>
      <c r="F458" s="126"/>
    </row>
    <row r="459" spans="1:6" x14ac:dyDescent="0.25">
      <c r="A459" s="112" t="s">
        <v>154</v>
      </c>
      <c r="B459" s="113"/>
      <c r="C459" s="114"/>
      <c r="D459" s="117"/>
      <c r="E459" s="119"/>
      <c r="F459" s="126"/>
    </row>
    <row r="460" spans="1:6" x14ac:dyDescent="0.25">
      <c r="A460" s="112" t="s">
        <v>155</v>
      </c>
      <c r="B460" s="113"/>
      <c r="C460" s="114"/>
      <c r="D460" s="117"/>
      <c r="E460" s="119"/>
      <c r="F460" s="126"/>
    </row>
    <row r="461" spans="1:6" x14ac:dyDescent="0.25">
      <c r="A461" s="112" t="s">
        <v>156</v>
      </c>
      <c r="B461" s="113"/>
      <c r="C461" s="114"/>
      <c r="D461" s="117"/>
      <c r="E461" s="119"/>
      <c r="F461" s="126"/>
    </row>
    <row r="462" spans="1:6" x14ac:dyDescent="0.25">
      <c r="A462" s="112" t="s">
        <v>157</v>
      </c>
      <c r="B462" s="113"/>
      <c r="C462" s="114"/>
      <c r="D462" s="117"/>
      <c r="E462" s="119"/>
      <c r="F462" s="126"/>
    </row>
    <row r="463" spans="1:6" x14ac:dyDescent="0.25">
      <c r="A463" s="112" t="s">
        <v>158</v>
      </c>
      <c r="B463" s="113"/>
      <c r="C463" s="114"/>
      <c r="D463" s="117"/>
      <c r="E463" s="119"/>
      <c r="F463" s="126"/>
    </row>
    <row r="464" spans="1:6" s="399" customFormat="1" x14ac:dyDescent="0.25">
      <c r="A464" s="394" t="s">
        <v>159</v>
      </c>
      <c r="B464" s="395"/>
      <c r="C464" s="396"/>
      <c r="D464" s="397"/>
      <c r="E464" s="119"/>
      <c r="F464" s="398"/>
    </row>
    <row r="465" spans="1:6" x14ac:dyDescent="0.25">
      <c r="A465" s="112" t="s">
        <v>255</v>
      </c>
      <c r="B465" s="395"/>
      <c r="C465" s="396"/>
      <c r="D465" s="397"/>
      <c r="E465" s="119"/>
      <c r="F465" s="398"/>
    </row>
    <row r="466" spans="1:6" x14ac:dyDescent="0.25">
      <c r="A466" s="112" t="s">
        <v>256</v>
      </c>
      <c r="B466" s="395"/>
      <c r="C466" s="396"/>
      <c r="D466" s="397"/>
      <c r="E466" s="119"/>
      <c r="F466" s="398"/>
    </row>
    <row r="467" spans="1:6" x14ac:dyDescent="0.25">
      <c r="A467" s="112" t="s">
        <v>257</v>
      </c>
      <c r="B467" s="395"/>
      <c r="C467" s="396"/>
      <c r="D467" s="397"/>
      <c r="E467" s="119"/>
      <c r="F467" s="398"/>
    </row>
    <row r="468" spans="1:6" x14ac:dyDescent="0.25">
      <c r="A468" s="112" t="s">
        <v>258</v>
      </c>
      <c r="B468" s="395"/>
      <c r="C468" s="396"/>
      <c r="D468" s="397"/>
      <c r="E468" s="119"/>
      <c r="F468" s="398"/>
    </row>
    <row r="469" spans="1:6" x14ac:dyDescent="0.25">
      <c r="A469" s="112" t="s">
        <v>259</v>
      </c>
      <c r="B469" s="395"/>
      <c r="C469" s="396"/>
      <c r="D469" s="397"/>
      <c r="E469" s="119"/>
      <c r="F469" s="398"/>
    </row>
    <row r="470" spans="1:6" x14ac:dyDescent="0.25">
      <c r="A470" s="112" t="s">
        <v>260</v>
      </c>
      <c r="B470" s="395"/>
      <c r="C470" s="396"/>
      <c r="D470" s="397"/>
      <c r="E470" s="119"/>
      <c r="F470" s="398"/>
    </row>
    <row r="471" spans="1:6" x14ac:dyDescent="0.25">
      <c r="A471" s="112" t="s">
        <v>261</v>
      </c>
      <c r="B471" s="395"/>
      <c r="C471" s="396"/>
      <c r="D471" s="397"/>
      <c r="E471" s="119"/>
      <c r="F471" s="398"/>
    </row>
    <row r="472" spans="1:6" x14ac:dyDescent="0.25">
      <c r="A472" s="112" t="s">
        <v>262</v>
      </c>
      <c r="B472" s="395"/>
      <c r="C472" s="396"/>
      <c r="D472" s="397"/>
      <c r="E472" s="119"/>
      <c r="F472" s="398"/>
    </row>
    <row r="473" spans="1:6" x14ac:dyDescent="0.25">
      <c r="A473" s="112" t="s">
        <v>263</v>
      </c>
      <c r="B473" s="395"/>
      <c r="C473" s="396"/>
      <c r="D473" s="397"/>
      <c r="E473" s="119"/>
      <c r="F473" s="398"/>
    </row>
    <row r="474" spans="1:6" x14ac:dyDescent="0.25">
      <c r="A474" s="112" t="s">
        <v>264</v>
      </c>
      <c r="B474" s="395"/>
      <c r="C474" s="396"/>
      <c r="D474" s="397"/>
      <c r="E474" s="119"/>
      <c r="F474" s="398"/>
    </row>
    <row r="475" spans="1:6" x14ac:dyDescent="0.25">
      <c r="A475" s="112" t="s">
        <v>265</v>
      </c>
      <c r="B475" s="395"/>
      <c r="C475" s="396"/>
      <c r="D475" s="397"/>
      <c r="E475" s="119"/>
      <c r="F475" s="398"/>
    </row>
    <row r="476" spans="1:6" x14ac:dyDescent="0.25">
      <c r="A476" s="112" t="s">
        <v>266</v>
      </c>
      <c r="B476" s="395"/>
      <c r="C476" s="396"/>
      <c r="D476" s="397"/>
      <c r="E476" s="119"/>
      <c r="F476" s="398"/>
    </row>
    <row r="477" spans="1:6" x14ac:dyDescent="0.25">
      <c r="A477" s="112" t="s">
        <v>267</v>
      </c>
      <c r="B477" s="395"/>
      <c r="C477" s="396"/>
      <c r="D477" s="397"/>
      <c r="E477" s="119"/>
      <c r="F477" s="398"/>
    </row>
    <row r="478" spans="1:6" x14ac:dyDescent="0.25">
      <c r="A478" s="112" t="s">
        <v>268</v>
      </c>
      <c r="B478" s="395"/>
      <c r="C478" s="396"/>
      <c r="D478" s="397"/>
      <c r="E478" s="119"/>
      <c r="F478" s="398"/>
    </row>
    <row r="479" spans="1:6" x14ac:dyDescent="0.25">
      <c r="A479" s="112" t="s">
        <v>269</v>
      </c>
      <c r="B479" s="395"/>
      <c r="C479" s="396"/>
      <c r="D479" s="397"/>
      <c r="E479" s="119"/>
      <c r="F479" s="398"/>
    </row>
    <row r="480" spans="1:6" x14ac:dyDescent="0.25">
      <c r="A480" s="112" t="s">
        <v>270</v>
      </c>
      <c r="B480" s="395"/>
      <c r="C480" s="396"/>
      <c r="D480" s="397"/>
      <c r="E480" s="119"/>
      <c r="F480" s="398"/>
    </row>
    <row r="481" spans="1:6" x14ac:dyDescent="0.25">
      <c r="A481" s="112" t="s">
        <v>271</v>
      </c>
      <c r="B481" s="395"/>
      <c r="C481" s="396"/>
      <c r="D481" s="397"/>
      <c r="E481" s="119"/>
      <c r="F481" s="398"/>
    </row>
    <row r="482" spans="1:6" x14ac:dyDescent="0.25">
      <c r="A482" s="112" t="s">
        <v>272</v>
      </c>
      <c r="B482" s="395"/>
      <c r="C482" s="396"/>
      <c r="D482" s="397"/>
      <c r="E482" s="119"/>
      <c r="F482" s="398"/>
    </row>
    <row r="483" spans="1:6" x14ac:dyDescent="0.25">
      <c r="A483" s="112" t="s">
        <v>273</v>
      </c>
      <c r="B483" s="395"/>
      <c r="C483" s="396"/>
      <c r="D483" s="397"/>
      <c r="E483" s="119"/>
      <c r="F483" s="398"/>
    </row>
    <row r="484" spans="1:6" x14ac:dyDescent="0.25">
      <c r="A484" s="112" t="s">
        <v>274</v>
      </c>
      <c r="B484" s="395"/>
      <c r="C484" s="396"/>
      <c r="D484" s="397"/>
      <c r="E484" s="119"/>
      <c r="F484" s="398"/>
    </row>
    <row r="485" spans="1:6" x14ac:dyDescent="0.25">
      <c r="A485" s="112" t="s">
        <v>275</v>
      </c>
      <c r="B485" s="395"/>
      <c r="C485" s="396"/>
      <c r="D485" s="397"/>
      <c r="E485" s="119"/>
      <c r="F485" s="398"/>
    </row>
    <row r="486" spans="1:6" x14ac:dyDescent="0.25">
      <c r="A486" s="112" t="s">
        <v>276</v>
      </c>
      <c r="B486" s="395"/>
      <c r="C486" s="396"/>
      <c r="D486" s="397"/>
      <c r="E486" s="119"/>
      <c r="F486" s="398"/>
    </row>
    <row r="487" spans="1:6" x14ac:dyDescent="0.25">
      <c r="A487" s="112" t="s">
        <v>277</v>
      </c>
      <c r="B487" s="395"/>
      <c r="C487" s="396"/>
      <c r="D487" s="397"/>
      <c r="E487" s="119"/>
      <c r="F487" s="398"/>
    </row>
    <row r="488" spans="1:6" x14ac:dyDescent="0.25">
      <c r="A488" s="112" t="s">
        <v>278</v>
      </c>
      <c r="B488" s="395"/>
      <c r="C488" s="396"/>
      <c r="D488" s="397"/>
      <c r="E488" s="119"/>
      <c r="F488" s="398"/>
    </row>
    <row r="489" spans="1:6" x14ac:dyDescent="0.25">
      <c r="A489" s="112" t="s">
        <v>279</v>
      </c>
      <c r="B489" s="395"/>
      <c r="C489" s="396"/>
      <c r="D489" s="397"/>
      <c r="E489" s="119"/>
      <c r="F489" s="398"/>
    </row>
    <row r="490" spans="1:6" x14ac:dyDescent="0.25">
      <c r="A490" s="112" t="s">
        <v>280</v>
      </c>
      <c r="B490" s="395"/>
      <c r="C490" s="396"/>
      <c r="D490" s="397"/>
      <c r="E490" s="119"/>
      <c r="F490" s="398"/>
    </row>
    <row r="491" spans="1:6" x14ac:dyDescent="0.25">
      <c r="A491" s="112" t="s">
        <v>281</v>
      </c>
      <c r="B491" s="395"/>
      <c r="C491" s="396"/>
      <c r="D491" s="397"/>
      <c r="E491" s="119"/>
      <c r="F491" s="398"/>
    </row>
    <row r="492" spans="1:6" x14ac:dyDescent="0.25">
      <c r="A492" s="112" t="s">
        <v>282</v>
      </c>
      <c r="B492" s="395"/>
      <c r="C492" s="396"/>
      <c r="D492" s="397"/>
      <c r="E492" s="119"/>
      <c r="F492" s="398"/>
    </row>
    <row r="493" spans="1:6" x14ac:dyDescent="0.25">
      <c r="A493" s="112" t="s">
        <v>283</v>
      </c>
      <c r="B493" s="395"/>
      <c r="C493" s="396"/>
      <c r="D493" s="397"/>
      <c r="E493" s="119"/>
      <c r="F493" s="398"/>
    </row>
    <row r="494" spans="1:6" x14ac:dyDescent="0.25">
      <c r="A494" s="112" t="s">
        <v>284</v>
      </c>
      <c r="B494" s="395"/>
      <c r="C494" s="396"/>
      <c r="D494" s="397"/>
      <c r="E494" s="119"/>
      <c r="F494" s="398"/>
    </row>
    <row r="495" spans="1:6" x14ac:dyDescent="0.25">
      <c r="A495" s="112" t="s">
        <v>285</v>
      </c>
      <c r="B495" s="395"/>
      <c r="C495" s="396"/>
      <c r="D495" s="397"/>
      <c r="E495" s="119"/>
      <c r="F495" s="398"/>
    </row>
    <row r="496" spans="1:6" x14ac:dyDescent="0.25">
      <c r="A496" s="112" t="s">
        <v>286</v>
      </c>
      <c r="B496" s="395"/>
      <c r="C496" s="396"/>
      <c r="D496" s="397"/>
      <c r="E496" s="119"/>
      <c r="F496" s="398"/>
    </row>
    <row r="497" spans="1:6" x14ac:dyDescent="0.25">
      <c r="A497" s="112" t="s">
        <v>287</v>
      </c>
      <c r="B497" s="395"/>
      <c r="C497" s="396"/>
      <c r="D497" s="397"/>
      <c r="E497" s="119"/>
      <c r="F497" s="398"/>
    </row>
    <row r="498" spans="1:6" x14ac:dyDescent="0.25">
      <c r="A498" s="112" t="s">
        <v>288</v>
      </c>
      <c r="B498" s="395"/>
      <c r="C498" s="396"/>
      <c r="D498" s="397"/>
      <c r="E498" s="119"/>
      <c r="F498" s="398"/>
    </row>
    <row r="499" spans="1:6" x14ac:dyDescent="0.25">
      <c r="A499" s="112" t="s">
        <v>289</v>
      </c>
      <c r="B499" s="395"/>
      <c r="C499" s="396"/>
      <c r="D499" s="397"/>
      <c r="E499" s="119"/>
      <c r="F499" s="398"/>
    </row>
    <row r="500" spans="1:6" x14ac:dyDescent="0.25">
      <c r="A500" s="112" t="s">
        <v>290</v>
      </c>
      <c r="B500" s="395"/>
      <c r="C500" s="396"/>
      <c r="D500" s="397"/>
      <c r="E500" s="119"/>
      <c r="F500" s="398"/>
    </row>
    <row r="501" spans="1:6" x14ac:dyDescent="0.25">
      <c r="A501" s="112" t="s">
        <v>291</v>
      </c>
      <c r="B501" s="395"/>
      <c r="C501" s="396"/>
      <c r="D501" s="397"/>
      <c r="E501" s="119"/>
      <c r="F501" s="398"/>
    </row>
    <row r="502" spans="1:6" x14ac:dyDescent="0.25">
      <c r="A502" s="112" t="s">
        <v>292</v>
      </c>
      <c r="B502" s="395"/>
      <c r="C502" s="396"/>
      <c r="D502" s="397"/>
      <c r="E502" s="119"/>
      <c r="F502" s="398"/>
    </row>
    <row r="503" spans="1:6" x14ac:dyDescent="0.25">
      <c r="A503" s="112" t="s">
        <v>293</v>
      </c>
      <c r="B503" s="395"/>
      <c r="C503" s="396"/>
      <c r="D503" s="397"/>
      <c r="E503" s="119"/>
      <c r="F503" s="398"/>
    </row>
    <row r="504" spans="1:6" x14ac:dyDescent="0.25">
      <c r="A504" s="394" t="s">
        <v>294</v>
      </c>
      <c r="B504" s="395"/>
      <c r="C504" s="396"/>
      <c r="D504" s="397"/>
      <c r="E504" s="119"/>
      <c r="F504" s="398"/>
    </row>
    <row r="505" spans="1:6" x14ac:dyDescent="0.25">
      <c r="A505" s="112" t="s">
        <v>295</v>
      </c>
      <c r="B505" s="395"/>
      <c r="C505" s="396"/>
      <c r="D505" s="397"/>
      <c r="E505" s="119"/>
      <c r="F505" s="398"/>
    </row>
    <row r="506" spans="1:6" x14ac:dyDescent="0.25">
      <c r="A506" s="112" t="s">
        <v>296</v>
      </c>
      <c r="B506" s="395"/>
      <c r="C506" s="396"/>
      <c r="D506" s="397"/>
      <c r="E506" s="119"/>
      <c r="F506" s="398"/>
    </row>
    <row r="507" spans="1:6" x14ac:dyDescent="0.25">
      <c r="A507" s="112" t="s">
        <v>297</v>
      </c>
      <c r="B507" s="395"/>
      <c r="C507" s="396"/>
      <c r="D507" s="397"/>
      <c r="E507" s="119"/>
      <c r="F507" s="398"/>
    </row>
    <row r="508" spans="1:6" x14ac:dyDescent="0.25">
      <c r="A508" s="112" t="s">
        <v>298</v>
      </c>
      <c r="B508" s="395"/>
      <c r="C508" s="396"/>
      <c r="D508" s="397"/>
      <c r="E508" s="119"/>
      <c r="F508" s="398"/>
    </row>
    <row r="509" spans="1:6" x14ac:dyDescent="0.25">
      <c r="A509" s="112" t="s">
        <v>299</v>
      </c>
      <c r="B509" s="395"/>
      <c r="C509" s="396"/>
      <c r="D509" s="397"/>
      <c r="E509" s="119"/>
      <c r="F509" s="398"/>
    </row>
    <row r="510" spans="1:6" x14ac:dyDescent="0.25">
      <c r="A510" s="112" t="s">
        <v>300</v>
      </c>
      <c r="B510" s="395"/>
      <c r="C510" s="396"/>
      <c r="D510" s="397"/>
      <c r="E510" s="119"/>
      <c r="F510" s="398"/>
    </row>
    <row r="511" spans="1:6" x14ac:dyDescent="0.25">
      <c r="A511" s="112" t="s">
        <v>301</v>
      </c>
      <c r="B511" s="395"/>
      <c r="C511" s="396"/>
      <c r="D511" s="397"/>
      <c r="E511" s="119"/>
      <c r="F511" s="398"/>
    </row>
    <row r="512" spans="1:6" x14ac:dyDescent="0.25">
      <c r="A512" s="112" t="s">
        <v>302</v>
      </c>
      <c r="B512" s="395"/>
      <c r="C512" s="396"/>
      <c r="D512" s="397"/>
      <c r="E512" s="119"/>
      <c r="F512" s="398"/>
    </row>
    <row r="513" spans="1:6" x14ac:dyDescent="0.25">
      <c r="A513" s="112" t="s">
        <v>303</v>
      </c>
      <c r="B513" s="395"/>
      <c r="C513" s="396"/>
      <c r="D513" s="397"/>
      <c r="E513" s="119"/>
      <c r="F513" s="398"/>
    </row>
    <row r="514" spans="1:6" x14ac:dyDescent="0.25">
      <c r="A514" s="112" t="s">
        <v>304</v>
      </c>
      <c r="B514" s="395"/>
      <c r="C514" s="396"/>
      <c r="D514" s="397"/>
      <c r="E514" s="119"/>
      <c r="F514" s="398"/>
    </row>
    <row r="515" spans="1:6" x14ac:dyDescent="0.25">
      <c r="A515" s="112" t="s">
        <v>305</v>
      </c>
      <c r="B515" s="395"/>
      <c r="C515" s="396"/>
      <c r="D515" s="397"/>
      <c r="E515" s="119"/>
      <c r="F515" s="398"/>
    </row>
    <row r="516" spans="1:6" x14ac:dyDescent="0.25">
      <c r="A516" s="112" t="s">
        <v>306</v>
      </c>
      <c r="B516" s="395"/>
      <c r="C516" s="396"/>
      <c r="D516" s="397"/>
      <c r="E516" s="119"/>
      <c r="F516" s="398"/>
    </row>
    <row r="517" spans="1:6" x14ac:dyDescent="0.25">
      <c r="A517" s="112" t="s">
        <v>307</v>
      </c>
      <c r="B517" s="395"/>
      <c r="C517" s="396"/>
      <c r="D517" s="397"/>
      <c r="E517" s="119"/>
      <c r="F517" s="398"/>
    </row>
    <row r="518" spans="1:6" x14ac:dyDescent="0.25">
      <c r="A518" s="112" t="s">
        <v>308</v>
      </c>
      <c r="B518" s="395"/>
      <c r="C518" s="396"/>
      <c r="D518" s="397"/>
      <c r="E518" s="119"/>
      <c r="F518" s="398"/>
    </row>
    <row r="519" spans="1:6" x14ac:dyDescent="0.25">
      <c r="A519" s="112" t="s">
        <v>309</v>
      </c>
      <c r="B519" s="395"/>
      <c r="C519" s="396"/>
      <c r="D519" s="397"/>
      <c r="E519" s="119"/>
      <c r="F519" s="398"/>
    </row>
    <row r="520" spans="1:6" x14ac:dyDescent="0.25">
      <c r="A520" s="112" t="s">
        <v>310</v>
      </c>
      <c r="B520" s="395"/>
      <c r="C520" s="396"/>
      <c r="D520" s="397"/>
      <c r="E520" s="119"/>
      <c r="F520" s="398"/>
    </row>
    <row r="521" spans="1:6" x14ac:dyDescent="0.25">
      <c r="A521" s="112" t="s">
        <v>311</v>
      </c>
      <c r="B521" s="395"/>
      <c r="C521" s="396"/>
      <c r="D521" s="397"/>
      <c r="E521" s="119"/>
      <c r="F521" s="398"/>
    </row>
    <row r="522" spans="1:6" x14ac:dyDescent="0.25">
      <c r="A522" s="112" t="s">
        <v>312</v>
      </c>
      <c r="B522" s="395"/>
      <c r="C522" s="396"/>
      <c r="D522" s="397"/>
      <c r="E522" s="119"/>
      <c r="F522" s="398"/>
    </row>
    <row r="523" spans="1:6" x14ac:dyDescent="0.25">
      <c r="A523" s="112" t="s">
        <v>313</v>
      </c>
      <c r="B523" s="395"/>
      <c r="C523" s="396"/>
      <c r="D523" s="397"/>
      <c r="E523" s="119"/>
      <c r="F523" s="398"/>
    </row>
    <row r="524" spans="1:6" x14ac:dyDescent="0.25">
      <c r="A524" s="112" t="s">
        <v>314</v>
      </c>
      <c r="B524" s="395"/>
      <c r="C524" s="396"/>
      <c r="D524" s="397"/>
      <c r="E524" s="119"/>
      <c r="F524" s="398"/>
    </row>
    <row r="526" spans="1:6" x14ac:dyDescent="0.25">
      <c r="A526" s="108" t="str">
        <f>N_1!B107</f>
        <v>Kraftwerk 6</v>
      </c>
      <c r="B526" s="121" t="s">
        <v>72</v>
      </c>
      <c r="C526" s="122" t="s">
        <v>27</v>
      </c>
      <c r="D526" s="123" t="s">
        <v>339</v>
      </c>
      <c r="E526" s="124" t="s">
        <v>46</v>
      </c>
      <c r="F526" s="125" t="s">
        <v>2</v>
      </c>
    </row>
    <row r="527" spans="1:6" x14ac:dyDescent="0.25">
      <c r="A527" s="110" t="s">
        <v>246</v>
      </c>
      <c r="B527" s="194"/>
      <c r="C527" s="195">
        <f>SUM(C529:C628)</f>
        <v>0</v>
      </c>
      <c r="D527" s="195">
        <f>SUM(D529:D628)</f>
        <v>0</v>
      </c>
      <c r="E527" s="197"/>
      <c r="F527" s="198"/>
    </row>
    <row r="528" spans="1:6" x14ac:dyDescent="0.25">
      <c r="A528" s="111"/>
      <c r="B528" s="194"/>
      <c r="C528" s="194"/>
      <c r="D528" s="196"/>
      <c r="E528" s="197"/>
      <c r="F528" s="198"/>
    </row>
    <row r="529" spans="1:6" x14ac:dyDescent="0.25">
      <c r="A529" s="112" t="s">
        <v>30</v>
      </c>
      <c r="B529" s="113"/>
      <c r="C529" s="114">
        <v>0</v>
      </c>
      <c r="D529" s="117"/>
      <c r="E529" s="119"/>
      <c r="F529" s="126"/>
    </row>
    <row r="530" spans="1:6" x14ac:dyDescent="0.25">
      <c r="A530" s="112" t="s">
        <v>31</v>
      </c>
      <c r="B530" s="113"/>
      <c r="C530" s="114"/>
      <c r="D530" s="117"/>
      <c r="E530" s="119"/>
      <c r="F530" s="126"/>
    </row>
    <row r="531" spans="1:6" x14ac:dyDescent="0.25">
      <c r="A531" s="112" t="s">
        <v>32</v>
      </c>
      <c r="B531" s="113"/>
      <c r="C531" s="114"/>
      <c r="D531" s="117"/>
      <c r="E531" s="119"/>
      <c r="F531" s="126"/>
    </row>
    <row r="532" spans="1:6" x14ac:dyDescent="0.25">
      <c r="A532" s="112" t="s">
        <v>33</v>
      </c>
      <c r="B532" s="113"/>
      <c r="C532" s="114"/>
      <c r="D532" s="117"/>
      <c r="E532" s="119"/>
      <c r="F532" s="126"/>
    </row>
    <row r="533" spans="1:6" x14ac:dyDescent="0.25">
      <c r="A533" s="112" t="s">
        <v>34</v>
      </c>
      <c r="B533" s="113"/>
      <c r="C533" s="114"/>
      <c r="D533" s="117"/>
      <c r="E533" s="119"/>
      <c r="F533" s="126"/>
    </row>
    <row r="534" spans="1:6" x14ac:dyDescent="0.25">
      <c r="A534" s="112" t="s">
        <v>35</v>
      </c>
      <c r="B534" s="113"/>
      <c r="C534" s="114"/>
      <c r="D534" s="117"/>
      <c r="E534" s="119"/>
      <c r="F534" s="126"/>
    </row>
    <row r="535" spans="1:6" x14ac:dyDescent="0.25">
      <c r="A535" s="112" t="s">
        <v>36</v>
      </c>
      <c r="B535" s="113"/>
      <c r="C535" s="114"/>
      <c r="D535" s="117"/>
      <c r="E535" s="119"/>
      <c r="F535" s="126"/>
    </row>
    <row r="536" spans="1:6" x14ac:dyDescent="0.25">
      <c r="A536" s="112" t="s">
        <v>37</v>
      </c>
      <c r="B536" s="113"/>
      <c r="C536" s="114"/>
      <c r="D536" s="117"/>
      <c r="E536" s="119"/>
      <c r="F536" s="126"/>
    </row>
    <row r="537" spans="1:6" x14ac:dyDescent="0.25">
      <c r="A537" s="112" t="s">
        <v>38</v>
      </c>
      <c r="B537" s="113"/>
      <c r="C537" s="114"/>
      <c r="D537" s="117"/>
      <c r="E537" s="119"/>
      <c r="F537" s="126"/>
    </row>
    <row r="538" spans="1:6" x14ac:dyDescent="0.25">
      <c r="A538" s="112" t="s">
        <v>39</v>
      </c>
      <c r="B538" s="113"/>
      <c r="C538" s="114"/>
      <c r="D538" s="117"/>
      <c r="E538" s="119"/>
      <c r="F538" s="126"/>
    </row>
    <row r="539" spans="1:6" x14ac:dyDescent="0.25">
      <c r="A539" s="112" t="s">
        <v>128</v>
      </c>
      <c r="B539" s="113"/>
      <c r="C539" s="114"/>
      <c r="D539" s="117"/>
      <c r="E539" s="119"/>
      <c r="F539" s="126"/>
    </row>
    <row r="540" spans="1:6" x14ac:dyDescent="0.25">
      <c r="A540" s="112" t="s">
        <v>129</v>
      </c>
      <c r="B540" s="113"/>
      <c r="C540" s="114"/>
      <c r="D540" s="117"/>
      <c r="E540" s="119"/>
      <c r="F540" s="126"/>
    </row>
    <row r="541" spans="1:6" x14ac:dyDescent="0.25">
      <c r="A541" s="112" t="s">
        <v>130</v>
      </c>
      <c r="B541" s="113"/>
      <c r="C541" s="114"/>
      <c r="D541" s="117"/>
      <c r="E541" s="119"/>
      <c r="F541" s="126"/>
    </row>
    <row r="542" spans="1:6" x14ac:dyDescent="0.25">
      <c r="A542" s="112" t="s">
        <v>131</v>
      </c>
      <c r="B542" s="113"/>
      <c r="C542" s="114"/>
      <c r="D542" s="117"/>
      <c r="E542" s="119"/>
      <c r="F542" s="126"/>
    </row>
    <row r="543" spans="1:6" x14ac:dyDescent="0.25">
      <c r="A543" s="112" t="s">
        <v>132</v>
      </c>
      <c r="B543" s="113"/>
      <c r="C543" s="114"/>
      <c r="D543" s="117"/>
      <c r="E543" s="119"/>
      <c r="F543" s="126"/>
    </row>
    <row r="544" spans="1:6" x14ac:dyDescent="0.25">
      <c r="A544" s="112" t="s">
        <v>133</v>
      </c>
      <c r="B544" s="113"/>
      <c r="C544" s="114"/>
      <c r="D544" s="117"/>
      <c r="E544" s="119"/>
      <c r="F544" s="126"/>
    </row>
    <row r="545" spans="1:6" x14ac:dyDescent="0.25">
      <c r="A545" s="112" t="s">
        <v>134</v>
      </c>
      <c r="B545" s="113"/>
      <c r="C545" s="114"/>
      <c r="D545" s="117"/>
      <c r="E545" s="119"/>
      <c r="F545" s="126"/>
    </row>
    <row r="546" spans="1:6" x14ac:dyDescent="0.25">
      <c r="A546" s="112" t="s">
        <v>135</v>
      </c>
      <c r="B546" s="113"/>
      <c r="C546" s="114"/>
      <c r="D546" s="117"/>
      <c r="E546" s="119"/>
      <c r="F546" s="126"/>
    </row>
    <row r="547" spans="1:6" x14ac:dyDescent="0.25">
      <c r="A547" s="112" t="s">
        <v>136</v>
      </c>
      <c r="B547" s="113"/>
      <c r="C547" s="114"/>
      <c r="D547" s="117"/>
      <c r="E547" s="119"/>
      <c r="F547" s="126"/>
    </row>
    <row r="548" spans="1:6" x14ac:dyDescent="0.25">
      <c r="A548" s="112" t="s">
        <v>137</v>
      </c>
      <c r="B548" s="113"/>
      <c r="C548" s="114"/>
      <c r="D548" s="117"/>
      <c r="E548" s="119"/>
      <c r="F548" s="126"/>
    </row>
    <row r="549" spans="1:6" x14ac:dyDescent="0.25">
      <c r="A549" s="112" t="s">
        <v>140</v>
      </c>
      <c r="B549" s="113"/>
      <c r="C549" s="114"/>
      <c r="D549" s="117"/>
      <c r="E549" s="119"/>
      <c r="F549" s="126"/>
    </row>
    <row r="550" spans="1:6" x14ac:dyDescent="0.25">
      <c r="A550" s="112" t="s">
        <v>141</v>
      </c>
      <c r="B550" s="113"/>
      <c r="C550" s="114"/>
      <c r="D550" s="117"/>
      <c r="E550" s="119"/>
      <c r="F550" s="126"/>
    </row>
    <row r="551" spans="1:6" x14ac:dyDescent="0.25">
      <c r="A551" s="112" t="s">
        <v>142</v>
      </c>
      <c r="B551" s="113"/>
      <c r="C551" s="114"/>
      <c r="D551" s="117"/>
      <c r="E551" s="119"/>
      <c r="F551" s="126"/>
    </row>
    <row r="552" spans="1:6" x14ac:dyDescent="0.25">
      <c r="A552" s="112" t="s">
        <v>143</v>
      </c>
      <c r="B552" s="113"/>
      <c r="C552" s="114"/>
      <c r="D552" s="117"/>
      <c r="E552" s="119"/>
      <c r="F552" s="126"/>
    </row>
    <row r="553" spans="1:6" x14ac:dyDescent="0.25">
      <c r="A553" s="112" t="s">
        <v>144</v>
      </c>
      <c r="B553" s="113"/>
      <c r="C553" s="114"/>
      <c r="D553" s="117"/>
      <c r="E553" s="119"/>
      <c r="F553" s="126"/>
    </row>
    <row r="554" spans="1:6" x14ac:dyDescent="0.25">
      <c r="A554" s="112" t="s">
        <v>145</v>
      </c>
      <c r="B554" s="113"/>
      <c r="C554" s="114"/>
      <c r="D554" s="117"/>
      <c r="E554" s="119"/>
      <c r="F554" s="126"/>
    </row>
    <row r="555" spans="1:6" x14ac:dyDescent="0.25">
      <c r="A555" s="112" t="s">
        <v>146</v>
      </c>
      <c r="B555" s="113"/>
      <c r="C555" s="114"/>
      <c r="D555" s="117"/>
      <c r="E555" s="119"/>
      <c r="F555" s="126"/>
    </row>
    <row r="556" spans="1:6" x14ac:dyDescent="0.25">
      <c r="A556" s="112" t="s">
        <v>147</v>
      </c>
      <c r="B556" s="113"/>
      <c r="C556" s="114"/>
      <c r="D556" s="117"/>
      <c r="E556" s="119"/>
      <c r="F556" s="126"/>
    </row>
    <row r="557" spans="1:6" x14ac:dyDescent="0.25">
      <c r="A557" s="112" t="s">
        <v>148</v>
      </c>
      <c r="B557" s="113"/>
      <c r="C557" s="114"/>
      <c r="D557" s="117"/>
      <c r="E557" s="119"/>
      <c r="F557" s="126"/>
    </row>
    <row r="558" spans="1:6" x14ac:dyDescent="0.25">
      <c r="A558" s="112" t="s">
        <v>149</v>
      </c>
      <c r="B558" s="113"/>
      <c r="C558" s="114"/>
      <c r="D558" s="117"/>
      <c r="E558" s="119"/>
      <c r="F558" s="126"/>
    </row>
    <row r="559" spans="1:6" x14ac:dyDescent="0.25">
      <c r="A559" s="112" t="s">
        <v>150</v>
      </c>
      <c r="B559" s="113"/>
      <c r="C559" s="114"/>
      <c r="D559" s="117"/>
      <c r="E559" s="119"/>
      <c r="F559" s="126"/>
    </row>
    <row r="560" spans="1:6" x14ac:dyDescent="0.25">
      <c r="A560" s="112" t="s">
        <v>151</v>
      </c>
      <c r="B560" s="113"/>
      <c r="C560" s="114"/>
      <c r="D560" s="117"/>
      <c r="E560" s="119"/>
      <c r="F560" s="126"/>
    </row>
    <row r="561" spans="1:6" x14ac:dyDescent="0.25">
      <c r="A561" s="112" t="s">
        <v>152</v>
      </c>
      <c r="B561" s="113"/>
      <c r="C561" s="114"/>
      <c r="D561" s="117"/>
      <c r="E561" s="119"/>
      <c r="F561" s="126"/>
    </row>
    <row r="562" spans="1:6" x14ac:dyDescent="0.25">
      <c r="A562" s="112" t="s">
        <v>153</v>
      </c>
      <c r="B562" s="113"/>
      <c r="C562" s="114"/>
      <c r="D562" s="117"/>
      <c r="E562" s="119"/>
      <c r="F562" s="126"/>
    </row>
    <row r="563" spans="1:6" x14ac:dyDescent="0.25">
      <c r="A563" s="112" t="s">
        <v>154</v>
      </c>
      <c r="B563" s="113"/>
      <c r="C563" s="114"/>
      <c r="D563" s="117"/>
      <c r="E563" s="119"/>
      <c r="F563" s="126"/>
    </row>
    <row r="564" spans="1:6" x14ac:dyDescent="0.25">
      <c r="A564" s="112" t="s">
        <v>155</v>
      </c>
      <c r="B564" s="113"/>
      <c r="C564" s="114"/>
      <c r="D564" s="117"/>
      <c r="E564" s="119"/>
      <c r="F564" s="126"/>
    </row>
    <row r="565" spans="1:6" x14ac:dyDescent="0.25">
      <c r="A565" s="112" t="s">
        <v>156</v>
      </c>
      <c r="B565" s="113"/>
      <c r="C565" s="114"/>
      <c r="D565" s="117"/>
      <c r="E565" s="119"/>
      <c r="F565" s="126"/>
    </row>
    <row r="566" spans="1:6" x14ac:dyDescent="0.25">
      <c r="A566" s="112" t="s">
        <v>157</v>
      </c>
      <c r="B566" s="113"/>
      <c r="C566" s="114"/>
      <c r="D566" s="117"/>
      <c r="E566" s="119"/>
      <c r="F566" s="126"/>
    </row>
    <row r="567" spans="1:6" x14ac:dyDescent="0.25">
      <c r="A567" s="112" t="s">
        <v>158</v>
      </c>
      <c r="B567" s="113"/>
      <c r="C567" s="114"/>
      <c r="D567" s="117"/>
      <c r="E567" s="119"/>
      <c r="F567" s="126"/>
    </row>
    <row r="568" spans="1:6" s="399" customFormat="1" x14ac:dyDescent="0.25">
      <c r="A568" s="394" t="s">
        <v>159</v>
      </c>
      <c r="B568" s="395"/>
      <c r="C568" s="396"/>
      <c r="D568" s="397"/>
      <c r="E568" s="119"/>
      <c r="F568" s="398"/>
    </row>
    <row r="569" spans="1:6" x14ac:dyDescent="0.25">
      <c r="A569" s="112" t="s">
        <v>255</v>
      </c>
      <c r="B569" s="395"/>
      <c r="C569" s="396"/>
      <c r="D569" s="397"/>
      <c r="E569" s="119"/>
      <c r="F569" s="398"/>
    </row>
    <row r="570" spans="1:6" x14ac:dyDescent="0.25">
      <c r="A570" s="112" t="s">
        <v>256</v>
      </c>
      <c r="B570" s="395"/>
      <c r="C570" s="396"/>
      <c r="D570" s="397"/>
      <c r="E570" s="119"/>
      <c r="F570" s="398"/>
    </row>
    <row r="571" spans="1:6" x14ac:dyDescent="0.25">
      <c r="A571" s="112" t="s">
        <v>257</v>
      </c>
      <c r="B571" s="395"/>
      <c r="C571" s="396"/>
      <c r="D571" s="397"/>
      <c r="E571" s="119"/>
      <c r="F571" s="398"/>
    </row>
    <row r="572" spans="1:6" x14ac:dyDescent="0.25">
      <c r="A572" s="112" t="s">
        <v>258</v>
      </c>
      <c r="B572" s="395"/>
      <c r="C572" s="396"/>
      <c r="D572" s="397"/>
      <c r="E572" s="119"/>
      <c r="F572" s="398"/>
    </row>
    <row r="573" spans="1:6" x14ac:dyDescent="0.25">
      <c r="A573" s="112" t="s">
        <v>259</v>
      </c>
      <c r="B573" s="395"/>
      <c r="C573" s="396"/>
      <c r="D573" s="397"/>
      <c r="E573" s="119"/>
      <c r="F573" s="398"/>
    </row>
    <row r="574" spans="1:6" x14ac:dyDescent="0.25">
      <c r="A574" s="112" t="s">
        <v>260</v>
      </c>
      <c r="B574" s="395"/>
      <c r="C574" s="396"/>
      <c r="D574" s="397"/>
      <c r="E574" s="119"/>
      <c r="F574" s="398"/>
    </row>
    <row r="575" spans="1:6" x14ac:dyDescent="0.25">
      <c r="A575" s="112" t="s">
        <v>261</v>
      </c>
      <c r="B575" s="395"/>
      <c r="C575" s="396"/>
      <c r="D575" s="397"/>
      <c r="E575" s="119"/>
      <c r="F575" s="398"/>
    </row>
    <row r="576" spans="1:6" x14ac:dyDescent="0.25">
      <c r="A576" s="112" t="s">
        <v>262</v>
      </c>
      <c r="B576" s="395"/>
      <c r="C576" s="396"/>
      <c r="D576" s="397"/>
      <c r="E576" s="119"/>
      <c r="F576" s="398"/>
    </row>
    <row r="577" spans="1:6" x14ac:dyDescent="0.25">
      <c r="A577" s="112" t="s">
        <v>263</v>
      </c>
      <c r="B577" s="395"/>
      <c r="C577" s="396"/>
      <c r="D577" s="397"/>
      <c r="E577" s="119"/>
      <c r="F577" s="398"/>
    </row>
    <row r="578" spans="1:6" x14ac:dyDescent="0.25">
      <c r="A578" s="112" t="s">
        <v>264</v>
      </c>
      <c r="B578" s="395"/>
      <c r="C578" s="396"/>
      <c r="D578" s="397"/>
      <c r="E578" s="119"/>
      <c r="F578" s="398"/>
    </row>
    <row r="579" spans="1:6" x14ac:dyDescent="0.25">
      <c r="A579" s="112" t="s">
        <v>265</v>
      </c>
      <c r="B579" s="395"/>
      <c r="C579" s="396"/>
      <c r="D579" s="397"/>
      <c r="E579" s="119"/>
      <c r="F579" s="398"/>
    </row>
    <row r="580" spans="1:6" x14ac:dyDescent="0.25">
      <c r="A580" s="112" t="s">
        <v>266</v>
      </c>
      <c r="B580" s="395"/>
      <c r="C580" s="396"/>
      <c r="D580" s="397"/>
      <c r="E580" s="119"/>
      <c r="F580" s="398"/>
    </row>
    <row r="581" spans="1:6" x14ac:dyDescent="0.25">
      <c r="A581" s="112" t="s">
        <v>267</v>
      </c>
      <c r="B581" s="395"/>
      <c r="C581" s="396"/>
      <c r="D581" s="397"/>
      <c r="E581" s="119"/>
      <c r="F581" s="398"/>
    </row>
    <row r="582" spans="1:6" x14ac:dyDescent="0.25">
      <c r="A582" s="112" t="s">
        <v>268</v>
      </c>
      <c r="B582" s="395"/>
      <c r="C582" s="396"/>
      <c r="D582" s="397"/>
      <c r="E582" s="119"/>
      <c r="F582" s="398"/>
    </row>
    <row r="583" spans="1:6" x14ac:dyDescent="0.25">
      <c r="A583" s="112" t="s">
        <v>269</v>
      </c>
      <c r="B583" s="395"/>
      <c r="C583" s="396"/>
      <c r="D583" s="397"/>
      <c r="E583" s="119"/>
      <c r="F583" s="398"/>
    </row>
    <row r="584" spans="1:6" x14ac:dyDescent="0.25">
      <c r="A584" s="112" t="s">
        <v>270</v>
      </c>
      <c r="B584" s="395"/>
      <c r="C584" s="396"/>
      <c r="D584" s="397"/>
      <c r="E584" s="119"/>
      <c r="F584" s="398"/>
    </row>
    <row r="585" spans="1:6" x14ac:dyDescent="0.25">
      <c r="A585" s="112" t="s">
        <v>271</v>
      </c>
      <c r="B585" s="395"/>
      <c r="C585" s="396"/>
      <c r="D585" s="397"/>
      <c r="E585" s="119"/>
      <c r="F585" s="398"/>
    </row>
    <row r="586" spans="1:6" x14ac:dyDescent="0.25">
      <c r="A586" s="112" t="s">
        <v>272</v>
      </c>
      <c r="B586" s="395"/>
      <c r="C586" s="396"/>
      <c r="D586" s="397"/>
      <c r="E586" s="119"/>
      <c r="F586" s="398"/>
    </row>
    <row r="587" spans="1:6" x14ac:dyDescent="0.25">
      <c r="A587" s="112" t="s">
        <v>273</v>
      </c>
      <c r="B587" s="395"/>
      <c r="C587" s="396"/>
      <c r="D587" s="397"/>
      <c r="E587" s="119"/>
      <c r="F587" s="398"/>
    </row>
    <row r="588" spans="1:6" x14ac:dyDescent="0.25">
      <c r="A588" s="112" t="s">
        <v>274</v>
      </c>
      <c r="B588" s="395"/>
      <c r="C588" s="396"/>
      <c r="D588" s="397"/>
      <c r="E588" s="119"/>
      <c r="F588" s="398"/>
    </row>
    <row r="589" spans="1:6" x14ac:dyDescent="0.25">
      <c r="A589" s="112" t="s">
        <v>275</v>
      </c>
      <c r="B589" s="395"/>
      <c r="C589" s="396"/>
      <c r="D589" s="397"/>
      <c r="E589" s="119"/>
      <c r="F589" s="398"/>
    </row>
    <row r="590" spans="1:6" x14ac:dyDescent="0.25">
      <c r="A590" s="112" t="s">
        <v>276</v>
      </c>
      <c r="B590" s="395"/>
      <c r="C590" s="396"/>
      <c r="D590" s="397"/>
      <c r="E590" s="119"/>
      <c r="F590" s="398"/>
    </row>
    <row r="591" spans="1:6" x14ac:dyDescent="0.25">
      <c r="A591" s="112" t="s">
        <v>277</v>
      </c>
      <c r="B591" s="395"/>
      <c r="C591" s="396"/>
      <c r="D591" s="397"/>
      <c r="E591" s="119"/>
      <c r="F591" s="398"/>
    </row>
    <row r="592" spans="1:6" x14ac:dyDescent="0.25">
      <c r="A592" s="112" t="s">
        <v>278</v>
      </c>
      <c r="B592" s="395"/>
      <c r="C592" s="396"/>
      <c r="D592" s="397"/>
      <c r="E592" s="119"/>
      <c r="F592" s="398"/>
    </row>
    <row r="593" spans="1:6" x14ac:dyDescent="0.25">
      <c r="A593" s="112" t="s">
        <v>279</v>
      </c>
      <c r="B593" s="395"/>
      <c r="C593" s="396"/>
      <c r="D593" s="397"/>
      <c r="E593" s="119"/>
      <c r="F593" s="398"/>
    </row>
    <row r="594" spans="1:6" x14ac:dyDescent="0.25">
      <c r="A594" s="112" t="s">
        <v>280</v>
      </c>
      <c r="B594" s="395"/>
      <c r="C594" s="396"/>
      <c r="D594" s="397"/>
      <c r="E594" s="119"/>
      <c r="F594" s="398"/>
    </row>
    <row r="595" spans="1:6" x14ac:dyDescent="0.25">
      <c r="A595" s="112" t="s">
        <v>281</v>
      </c>
      <c r="B595" s="395"/>
      <c r="C595" s="396"/>
      <c r="D595" s="397"/>
      <c r="E595" s="119"/>
      <c r="F595" s="398"/>
    </row>
    <row r="596" spans="1:6" x14ac:dyDescent="0.25">
      <c r="A596" s="112" t="s">
        <v>282</v>
      </c>
      <c r="B596" s="395"/>
      <c r="C596" s="396"/>
      <c r="D596" s="397"/>
      <c r="E596" s="119"/>
      <c r="F596" s="398"/>
    </row>
    <row r="597" spans="1:6" x14ac:dyDescent="0.25">
      <c r="A597" s="112" t="s">
        <v>283</v>
      </c>
      <c r="B597" s="395"/>
      <c r="C597" s="396"/>
      <c r="D597" s="397"/>
      <c r="E597" s="119"/>
      <c r="F597" s="398"/>
    </row>
    <row r="598" spans="1:6" x14ac:dyDescent="0.25">
      <c r="A598" s="112" t="s">
        <v>284</v>
      </c>
      <c r="B598" s="395"/>
      <c r="C598" s="396"/>
      <c r="D598" s="397"/>
      <c r="E598" s="119"/>
      <c r="F598" s="398"/>
    </row>
    <row r="599" spans="1:6" x14ac:dyDescent="0.25">
      <c r="A599" s="112" t="s">
        <v>285</v>
      </c>
      <c r="B599" s="395"/>
      <c r="C599" s="396"/>
      <c r="D599" s="397"/>
      <c r="E599" s="119"/>
      <c r="F599" s="398"/>
    </row>
    <row r="600" spans="1:6" x14ac:dyDescent="0.25">
      <c r="A600" s="112" t="s">
        <v>286</v>
      </c>
      <c r="B600" s="395"/>
      <c r="C600" s="396"/>
      <c r="D600" s="397"/>
      <c r="E600" s="119"/>
      <c r="F600" s="398"/>
    </row>
    <row r="601" spans="1:6" x14ac:dyDescent="0.25">
      <c r="A601" s="112" t="s">
        <v>287</v>
      </c>
      <c r="B601" s="395"/>
      <c r="C601" s="396"/>
      <c r="D601" s="397"/>
      <c r="E601" s="119"/>
      <c r="F601" s="398"/>
    </row>
    <row r="602" spans="1:6" x14ac:dyDescent="0.25">
      <c r="A602" s="112" t="s">
        <v>288</v>
      </c>
      <c r="B602" s="395"/>
      <c r="C602" s="396"/>
      <c r="D602" s="397"/>
      <c r="E602" s="119"/>
      <c r="F602" s="398"/>
    </row>
    <row r="603" spans="1:6" x14ac:dyDescent="0.25">
      <c r="A603" s="112" t="s">
        <v>289</v>
      </c>
      <c r="B603" s="395"/>
      <c r="C603" s="396"/>
      <c r="D603" s="397"/>
      <c r="E603" s="119"/>
      <c r="F603" s="398"/>
    </row>
    <row r="604" spans="1:6" x14ac:dyDescent="0.25">
      <c r="A604" s="112" t="s">
        <v>290</v>
      </c>
      <c r="B604" s="395"/>
      <c r="C604" s="396"/>
      <c r="D604" s="397"/>
      <c r="E604" s="119"/>
      <c r="F604" s="398"/>
    </row>
    <row r="605" spans="1:6" x14ac:dyDescent="0.25">
      <c r="A605" s="112" t="s">
        <v>291</v>
      </c>
      <c r="B605" s="395"/>
      <c r="C605" s="396"/>
      <c r="D605" s="397"/>
      <c r="E605" s="119"/>
      <c r="F605" s="398"/>
    </row>
    <row r="606" spans="1:6" x14ac:dyDescent="0.25">
      <c r="A606" s="112" t="s">
        <v>292</v>
      </c>
      <c r="B606" s="395"/>
      <c r="C606" s="396"/>
      <c r="D606" s="397"/>
      <c r="E606" s="119"/>
      <c r="F606" s="398"/>
    </row>
    <row r="607" spans="1:6" x14ac:dyDescent="0.25">
      <c r="A607" s="112" t="s">
        <v>293</v>
      </c>
      <c r="B607" s="395"/>
      <c r="C607" s="396"/>
      <c r="D607" s="397"/>
      <c r="E607" s="119"/>
      <c r="F607" s="398"/>
    </row>
    <row r="608" spans="1:6" x14ac:dyDescent="0.25">
      <c r="A608" s="394" t="s">
        <v>294</v>
      </c>
      <c r="B608" s="395"/>
      <c r="C608" s="396"/>
      <c r="D608" s="397"/>
      <c r="E608" s="119"/>
      <c r="F608" s="398"/>
    </row>
    <row r="609" spans="1:6" x14ac:dyDescent="0.25">
      <c r="A609" s="112" t="s">
        <v>295</v>
      </c>
      <c r="B609" s="395"/>
      <c r="C609" s="396"/>
      <c r="D609" s="397"/>
      <c r="E609" s="119"/>
      <c r="F609" s="398"/>
    </row>
    <row r="610" spans="1:6" x14ac:dyDescent="0.25">
      <c r="A610" s="112" t="s">
        <v>296</v>
      </c>
      <c r="B610" s="395"/>
      <c r="C610" s="396"/>
      <c r="D610" s="397"/>
      <c r="E610" s="119"/>
      <c r="F610" s="398"/>
    </row>
    <row r="611" spans="1:6" x14ac:dyDescent="0.25">
      <c r="A611" s="112" t="s">
        <v>297</v>
      </c>
      <c r="B611" s="395"/>
      <c r="C611" s="396"/>
      <c r="D611" s="397"/>
      <c r="E611" s="119"/>
      <c r="F611" s="398"/>
    </row>
    <row r="612" spans="1:6" x14ac:dyDescent="0.25">
      <c r="A612" s="112" t="s">
        <v>298</v>
      </c>
      <c r="B612" s="395"/>
      <c r="C612" s="396"/>
      <c r="D612" s="397"/>
      <c r="E612" s="119"/>
      <c r="F612" s="398"/>
    </row>
    <row r="613" spans="1:6" x14ac:dyDescent="0.25">
      <c r="A613" s="112" t="s">
        <v>299</v>
      </c>
      <c r="B613" s="395"/>
      <c r="C613" s="396"/>
      <c r="D613" s="397"/>
      <c r="E613" s="119"/>
      <c r="F613" s="398"/>
    </row>
    <row r="614" spans="1:6" x14ac:dyDescent="0.25">
      <c r="A614" s="112" t="s">
        <v>300</v>
      </c>
      <c r="B614" s="395"/>
      <c r="C614" s="396"/>
      <c r="D614" s="397"/>
      <c r="E614" s="119"/>
      <c r="F614" s="398"/>
    </row>
    <row r="615" spans="1:6" x14ac:dyDescent="0.25">
      <c r="A615" s="112" t="s">
        <v>301</v>
      </c>
      <c r="B615" s="395"/>
      <c r="C615" s="396"/>
      <c r="D615" s="397"/>
      <c r="E615" s="119"/>
      <c r="F615" s="398"/>
    </row>
    <row r="616" spans="1:6" x14ac:dyDescent="0.25">
      <c r="A616" s="112" t="s">
        <v>302</v>
      </c>
      <c r="B616" s="395"/>
      <c r="C616" s="396"/>
      <c r="D616" s="397"/>
      <c r="E616" s="119"/>
      <c r="F616" s="398"/>
    </row>
    <row r="617" spans="1:6" x14ac:dyDescent="0.25">
      <c r="A617" s="112" t="s">
        <v>303</v>
      </c>
      <c r="B617" s="395"/>
      <c r="C617" s="396"/>
      <c r="D617" s="397"/>
      <c r="E617" s="119"/>
      <c r="F617" s="398"/>
    </row>
    <row r="618" spans="1:6" x14ac:dyDescent="0.25">
      <c r="A618" s="112" t="s">
        <v>304</v>
      </c>
      <c r="B618" s="395"/>
      <c r="C618" s="396"/>
      <c r="D618" s="397"/>
      <c r="E618" s="119"/>
      <c r="F618" s="398"/>
    </row>
    <row r="619" spans="1:6" x14ac:dyDescent="0.25">
      <c r="A619" s="112" t="s">
        <v>305</v>
      </c>
      <c r="B619" s="395"/>
      <c r="C619" s="396"/>
      <c r="D619" s="397"/>
      <c r="E619" s="119"/>
      <c r="F619" s="398"/>
    </row>
    <row r="620" spans="1:6" x14ac:dyDescent="0.25">
      <c r="A620" s="112" t="s">
        <v>306</v>
      </c>
      <c r="B620" s="395"/>
      <c r="C620" s="396"/>
      <c r="D620" s="397"/>
      <c r="E620" s="119"/>
      <c r="F620" s="398"/>
    </row>
    <row r="621" spans="1:6" x14ac:dyDescent="0.25">
      <c r="A621" s="112" t="s">
        <v>307</v>
      </c>
      <c r="B621" s="395"/>
      <c r="C621" s="396"/>
      <c r="D621" s="397"/>
      <c r="E621" s="119"/>
      <c r="F621" s="398"/>
    </row>
    <row r="622" spans="1:6" x14ac:dyDescent="0.25">
      <c r="A622" s="112" t="s">
        <v>308</v>
      </c>
      <c r="B622" s="395"/>
      <c r="C622" s="396"/>
      <c r="D622" s="397"/>
      <c r="E622" s="119"/>
      <c r="F622" s="398"/>
    </row>
    <row r="623" spans="1:6" x14ac:dyDescent="0.25">
      <c r="A623" s="112" t="s">
        <v>309</v>
      </c>
      <c r="B623" s="395"/>
      <c r="C623" s="396"/>
      <c r="D623" s="397"/>
      <c r="E623" s="119"/>
      <c r="F623" s="398"/>
    </row>
    <row r="624" spans="1:6" x14ac:dyDescent="0.25">
      <c r="A624" s="112" t="s">
        <v>310</v>
      </c>
      <c r="B624" s="395"/>
      <c r="C624" s="396"/>
      <c r="D624" s="397"/>
      <c r="E624" s="119"/>
      <c r="F624" s="398"/>
    </row>
    <row r="625" spans="1:6" x14ac:dyDescent="0.25">
      <c r="A625" s="112" t="s">
        <v>311</v>
      </c>
      <c r="B625" s="395"/>
      <c r="C625" s="396"/>
      <c r="D625" s="397"/>
      <c r="E625" s="119"/>
      <c r="F625" s="398"/>
    </row>
    <row r="626" spans="1:6" x14ac:dyDescent="0.25">
      <c r="A626" s="112" t="s">
        <v>312</v>
      </c>
      <c r="B626" s="395"/>
      <c r="C626" s="396"/>
      <c r="D626" s="397"/>
      <c r="E626" s="119"/>
      <c r="F626" s="398"/>
    </row>
    <row r="627" spans="1:6" x14ac:dyDescent="0.25">
      <c r="A627" s="112" t="s">
        <v>313</v>
      </c>
      <c r="B627" s="395"/>
      <c r="C627" s="396"/>
      <c r="D627" s="397"/>
      <c r="E627" s="119"/>
      <c r="F627" s="398"/>
    </row>
    <row r="628" spans="1:6" x14ac:dyDescent="0.25">
      <c r="A628" s="112" t="s">
        <v>314</v>
      </c>
      <c r="B628" s="395"/>
      <c r="C628" s="396"/>
      <c r="D628" s="397"/>
      <c r="E628" s="119"/>
      <c r="F628" s="398"/>
    </row>
    <row r="630" spans="1:6" x14ac:dyDescent="0.25">
      <c r="A630" s="108" t="str">
        <f>N_1!B124</f>
        <v>Kraftwerk 7</v>
      </c>
      <c r="B630" s="121" t="s">
        <v>72</v>
      </c>
      <c r="C630" s="122" t="s">
        <v>27</v>
      </c>
      <c r="D630" s="123" t="s">
        <v>339</v>
      </c>
      <c r="E630" s="124" t="s">
        <v>46</v>
      </c>
      <c r="F630" s="125" t="s">
        <v>2</v>
      </c>
    </row>
    <row r="631" spans="1:6" x14ac:dyDescent="0.25">
      <c r="A631" s="110" t="s">
        <v>246</v>
      </c>
      <c r="B631" s="194"/>
      <c r="C631" s="195">
        <f>SUM(C633:C732)</f>
        <v>0</v>
      </c>
      <c r="D631" s="195">
        <f>SUM(D633:D732)</f>
        <v>0</v>
      </c>
      <c r="E631" s="197"/>
      <c r="F631" s="198"/>
    </row>
    <row r="632" spans="1:6" x14ac:dyDescent="0.25">
      <c r="A632" s="111"/>
      <c r="B632" s="194"/>
      <c r="C632" s="194"/>
      <c r="D632" s="196"/>
      <c r="E632" s="197"/>
      <c r="F632" s="198"/>
    </row>
    <row r="633" spans="1:6" x14ac:dyDescent="0.25">
      <c r="A633" s="112" t="s">
        <v>30</v>
      </c>
      <c r="B633" s="113"/>
      <c r="C633" s="114">
        <v>0</v>
      </c>
      <c r="D633" s="117"/>
      <c r="E633" s="119"/>
      <c r="F633" s="126"/>
    </row>
    <row r="634" spans="1:6" x14ac:dyDescent="0.25">
      <c r="A634" s="112" t="s">
        <v>31</v>
      </c>
      <c r="B634" s="113"/>
      <c r="C634" s="114"/>
      <c r="D634" s="117"/>
      <c r="E634" s="119"/>
      <c r="F634" s="126"/>
    </row>
    <row r="635" spans="1:6" x14ac:dyDescent="0.25">
      <c r="A635" s="112" t="s">
        <v>32</v>
      </c>
      <c r="B635" s="113"/>
      <c r="C635" s="114"/>
      <c r="D635" s="117"/>
      <c r="E635" s="119"/>
      <c r="F635" s="126"/>
    </row>
    <row r="636" spans="1:6" x14ac:dyDescent="0.25">
      <c r="A636" s="112" t="s">
        <v>33</v>
      </c>
      <c r="B636" s="113"/>
      <c r="C636" s="114"/>
      <c r="D636" s="117"/>
      <c r="E636" s="119"/>
      <c r="F636" s="126"/>
    </row>
    <row r="637" spans="1:6" x14ac:dyDescent="0.25">
      <c r="A637" s="112" t="s">
        <v>34</v>
      </c>
      <c r="B637" s="113"/>
      <c r="C637" s="114"/>
      <c r="D637" s="117"/>
      <c r="E637" s="119"/>
      <c r="F637" s="126"/>
    </row>
    <row r="638" spans="1:6" x14ac:dyDescent="0.25">
      <c r="A638" s="112" t="s">
        <v>35</v>
      </c>
      <c r="B638" s="113"/>
      <c r="C638" s="114"/>
      <c r="D638" s="117"/>
      <c r="E638" s="119"/>
      <c r="F638" s="126"/>
    </row>
    <row r="639" spans="1:6" x14ac:dyDescent="0.25">
      <c r="A639" s="112" t="s">
        <v>36</v>
      </c>
      <c r="B639" s="113"/>
      <c r="C639" s="114"/>
      <c r="D639" s="117"/>
      <c r="E639" s="119"/>
      <c r="F639" s="126"/>
    </row>
    <row r="640" spans="1:6" x14ac:dyDescent="0.25">
      <c r="A640" s="112" t="s">
        <v>37</v>
      </c>
      <c r="B640" s="113"/>
      <c r="C640" s="114"/>
      <c r="D640" s="117"/>
      <c r="E640" s="119"/>
      <c r="F640" s="126"/>
    </row>
    <row r="641" spans="1:6" x14ac:dyDescent="0.25">
      <c r="A641" s="112" t="s">
        <v>38</v>
      </c>
      <c r="B641" s="113"/>
      <c r="C641" s="114"/>
      <c r="D641" s="117"/>
      <c r="E641" s="119"/>
      <c r="F641" s="126"/>
    </row>
    <row r="642" spans="1:6" x14ac:dyDescent="0.25">
      <c r="A642" s="112" t="s">
        <v>39</v>
      </c>
      <c r="B642" s="113"/>
      <c r="C642" s="114"/>
      <c r="D642" s="117"/>
      <c r="E642" s="119"/>
      <c r="F642" s="126"/>
    </row>
    <row r="643" spans="1:6" x14ac:dyDescent="0.25">
      <c r="A643" s="112" t="s">
        <v>128</v>
      </c>
      <c r="B643" s="113"/>
      <c r="C643" s="114"/>
      <c r="D643" s="117"/>
      <c r="E643" s="119"/>
      <c r="F643" s="126"/>
    </row>
    <row r="644" spans="1:6" x14ac:dyDescent="0.25">
      <c r="A644" s="112" t="s">
        <v>129</v>
      </c>
      <c r="B644" s="113"/>
      <c r="C644" s="114"/>
      <c r="D644" s="117"/>
      <c r="E644" s="119"/>
      <c r="F644" s="126"/>
    </row>
    <row r="645" spans="1:6" x14ac:dyDescent="0.25">
      <c r="A645" s="112" t="s">
        <v>130</v>
      </c>
      <c r="B645" s="113"/>
      <c r="C645" s="114"/>
      <c r="D645" s="117"/>
      <c r="E645" s="119"/>
      <c r="F645" s="126"/>
    </row>
    <row r="646" spans="1:6" x14ac:dyDescent="0.25">
      <c r="A646" s="112" t="s">
        <v>131</v>
      </c>
      <c r="B646" s="113"/>
      <c r="C646" s="114"/>
      <c r="D646" s="117"/>
      <c r="E646" s="119"/>
      <c r="F646" s="126"/>
    </row>
    <row r="647" spans="1:6" x14ac:dyDescent="0.25">
      <c r="A647" s="112" t="s">
        <v>132</v>
      </c>
      <c r="B647" s="113"/>
      <c r="C647" s="114"/>
      <c r="D647" s="117"/>
      <c r="E647" s="119"/>
      <c r="F647" s="126"/>
    </row>
    <row r="648" spans="1:6" x14ac:dyDescent="0.25">
      <c r="A648" s="112" t="s">
        <v>133</v>
      </c>
      <c r="B648" s="113"/>
      <c r="C648" s="114"/>
      <c r="D648" s="117"/>
      <c r="E648" s="119"/>
      <c r="F648" s="126"/>
    </row>
    <row r="649" spans="1:6" x14ac:dyDescent="0.25">
      <c r="A649" s="112" t="s">
        <v>134</v>
      </c>
      <c r="B649" s="113"/>
      <c r="C649" s="114"/>
      <c r="D649" s="117"/>
      <c r="E649" s="119"/>
      <c r="F649" s="126"/>
    </row>
    <row r="650" spans="1:6" x14ac:dyDescent="0.25">
      <c r="A650" s="112" t="s">
        <v>135</v>
      </c>
      <c r="B650" s="113"/>
      <c r="C650" s="114"/>
      <c r="D650" s="117"/>
      <c r="E650" s="119"/>
      <c r="F650" s="126"/>
    </row>
    <row r="651" spans="1:6" x14ac:dyDescent="0.25">
      <c r="A651" s="112" t="s">
        <v>136</v>
      </c>
      <c r="B651" s="113"/>
      <c r="C651" s="114"/>
      <c r="D651" s="117"/>
      <c r="E651" s="119"/>
      <c r="F651" s="126"/>
    </row>
    <row r="652" spans="1:6" x14ac:dyDescent="0.25">
      <c r="A652" s="112" t="s">
        <v>137</v>
      </c>
      <c r="B652" s="113"/>
      <c r="C652" s="114"/>
      <c r="D652" s="117"/>
      <c r="E652" s="119"/>
      <c r="F652" s="126"/>
    </row>
    <row r="653" spans="1:6" x14ac:dyDescent="0.25">
      <c r="A653" s="112" t="s">
        <v>140</v>
      </c>
      <c r="B653" s="113"/>
      <c r="C653" s="114"/>
      <c r="D653" s="117"/>
      <c r="E653" s="119"/>
      <c r="F653" s="126"/>
    </row>
    <row r="654" spans="1:6" x14ac:dyDescent="0.25">
      <c r="A654" s="112" t="s">
        <v>141</v>
      </c>
      <c r="B654" s="113"/>
      <c r="C654" s="114"/>
      <c r="D654" s="117"/>
      <c r="E654" s="119"/>
      <c r="F654" s="126"/>
    </row>
    <row r="655" spans="1:6" x14ac:dyDescent="0.25">
      <c r="A655" s="112" t="s">
        <v>142</v>
      </c>
      <c r="B655" s="113"/>
      <c r="C655" s="114"/>
      <c r="D655" s="117"/>
      <c r="E655" s="119"/>
      <c r="F655" s="126"/>
    </row>
    <row r="656" spans="1:6" x14ac:dyDescent="0.25">
      <c r="A656" s="112" t="s">
        <v>143</v>
      </c>
      <c r="B656" s="113"/>
      <c r="C656" s="114"/>
      <c r="D656" s="117"/>
      <c r="E656" s="119"/>
      <c r="F656" s="126"/>
    </row>
    <row r="657" spans="1:6" x14ac:dyDescent="0.25">
      <c r="A657" s="112" t="s">
        <v>144</v>
      </c>
      <c r="B657" s="113"/>
      <c r="C657" s="114"/>
      <c r="D657" s="117"/>
      <c r="E657" s="119"/>
      <c r="F657" s="126"/>
    </row>
    <row r="658" spans="1:6" x14ac:dyDescent="0.25">
      <c r="A658" s="112" t="s">
        <v>145</v>
      </c>
      <c r="B658" s="113"/>
      <c r="C658" s="114"/>
      <c r="D658" s="117"/>
      <c r="E658" s="119"/>
      <c r="F658" s="126"/>
    </row>
    <row r="659" spans="1:6" x14ac:dyDescent="0.25">
      <c r="A659" s="112" t="s">
        <v>146</v>
      </c>
      <c r="B659" s="113"/>
      <c r="C659" s="114"/>
      <c r="D659" s="117"/>
      <c r="E659" s="119"/>
      <c r="F659" s="126"/>
    </row>
    <row r="660" spans="1:6" x14ac:dyDescent="0.25">
      <c r="A660" s="112" t="s">
        <v>147</v>
      </c>
      <c r="B660" s="113"/>
      <c r="C660" s="114"/>
      <c r="D660" s="117"/>
      <c r="E660" s="119"/>
      <c r="F660" s="126"/>
    </row>
    <row r="661" spans="1:6" x14ac:dyDescent="0.25">
      <c r="A661" s="112" t="s">
        <v>148</v>
      </c>
      <c r="B661" s="113"/>
      <c r="C661" s="114"/>
      <c r="D661" s="117"/>
      <c r="E661" s="119"/>
      <c r="F661" s="126"/>
    </row>
    <row r="662" spans="1:6" x14ac:dyDescent="0.25">
      <c r="A662" s="112" t="s">
        <v>149</v>
      </c>
      <c r="B662" s="113"/>
      <c r="C662" s="114"/>
      <c r="D662" s="117"/>
      <c r="E662" s="119"/>
      <c r="F662" s="126"/>
    </row>
    <row r="663" spans="1:6" x14ac:dyDescent="0.25">
      <c r="A663" s="112" t="s">
        <v>150</v>
      </c>
      <c r="B663" s="113"/>
      <c r="C663" s="114"/>
      <c r="D663" s="117"/>
      <c r="E663" s="119"/>
      <c r="F663" s="126"/>
    </row>
    <row r="664" spans="1:6" x14ac:dyDescent="0.25">
      <c r="A664" s="112" t="s">
        <v>151</v>
      </c>
      <c r="B664" s="113"/>
      <c r="C664" s="114"/>
      <c r="D664" s="117"/>
      <c r="E664" s="119"/>
      <c r="F664" s="126"/>
    </row>
    <row r="665" spans="1:6" x14ac:dyDescent="0.25">
      <c r="A665" s="112" t="s">
        <v>152</v>
      </c>
      <c r="B665" s="113"/>
      <c r="C665" s="114"/>
      <c r="D665" s="117"/>
      <c r="E665" s="119"/>
      <c r="F665" s="126"/>
    </row>
    <row r="666" spans="1:6" x14ac:dyDescent="0.25">
      <c r="A666" s="112" t="s">
        <v>153</v>
      </c>
      <c r="B666" s="113"/>
      <c r="C666" s="114"/>
      <c r="D666" s="117"/>
      <c r="E666" s="119"/>
      <c r="F666" s="126"/>
    </row>
    <row r="667" spans="1:6" x14ac:dyDescent="0.25">
      <c r="A667" s="112" t="s">
        <v>154</v>
      </c>
      <c r="B667" s="113"/>
      <c r="C667" s="114"/>
      <c r="D667" s="117"/>
      <c r="E667" s="119"/>
      <c r="F667" s="126"/>
    </row>
    <row r="668" spans="1:6" x14ac:dyDescent="0.25">
      <c r="A668" s="112" t="s">
        <v>155</v>
      </c>
      <c r="B668" s="113"/>
      <c r="C668" s="114"/>
      <c r="D668" s="117"/>
      <c r="E668" s="119"/>
      <c r="F668" s="126"/>
    </row>
    <row r="669" spans="1:6" x14ac:dyDescent="0.25">
      <c r="A669" s="112" t="s">
        <v>156</v>
      </c>
      <c r="B669" s="113"/>
      <c r="C669" s="114"/>
      <c r="D669" s="117"/>
      <c r="E669" s="119"/>
      <c r="F669" s="126"/>
    </row>
    <row r="670" spans="1:6" x14ac:dyDescent="0.25">
      <c r="A670" s="112" t="s">
        <v>157</v>
      </c>
      <c r="B670" s="113"/>
      <c r="C670" s="114"/>
      <c r="D670" s="117"/>
      <c r="E670" s="119"/>
      <c r="F670" s="126"/>
    </row>
    <row r="671" spans="1:6" x14ac:dyDescent="0.25">
      <c r="A671" s="112" t="s">
        <v>158</v>
      </c>
      <c r="B671" s="113"/>
      <c r="C671" s="114"/>
      <c r="D671" s="117"/>
      <c r="E671" s="119"/>
      <c r="F671" s="126"/>
    </row>
    <row r="672" spans="1:6" s="399" customFormat="1" x14ac:dyDescent="0.25">
      <c r="A672" s="394" t="s">
        <v>159</v>
      </c>
      <c r="B672" s="395"/>
      <c r="C672" s="396"/>
      <c r="D672" s="397"/>
      <c r="E672" s="119"/>
      <c r="F672" s="398"/>
    </row>
    <row r="673" spans="1:6" x14ac:dyDescent="0.25">
      <c r="A673" s="112" t="s">
        <v>255</v>
      </c>
      <c r="B673" s="395"/>
      <c r="C673" s="396"/>
      <c r="D673" s="397"/>
      <c r="E673" s="119"/>
      <c r="F673" s="398"/>
    </row>
    <row r="674" spans="1:6" x14ac:dyDescent="0.25">
      <c r="A674" s="112" t="s">
        <v>256</v>
      </c>
      <c r="B674" s="395"/>
      <c r="C674" s="396"/>
      <c r="D674" s="397"/>
      <c r="E674" s="119"/>
      <c r="F674" s="398"/>
    </row>
    <row r="675" spans="1:6" x14ac:dyDescent="0.25">
      <c r="A675" s="112" t="s">
        <v>257</v>
      </c>
      <c r="B675" s="395"/>
      <c r="C675" s="396"/>
      <c r="D675" s="397"/>
      <c r="E675" s="119"/>
      <c r="F675" s="398"/>
    </row>
    <row r="676" spans="1:6" x14ac:dyDescent="0.25">
      <c r="A676" s="112" t="s">
        <v>258</v>
      </c>
      <c r="B676" s="395"/>
      <c r="C676" s="396"/>
      <c r="D676" s="397"/>
      <c r="E676" s="119"/>
      <c r="F676" s="398"/>
    </row>
    <row r="677" spans="1:6" x14ac:dyDescent="0.25">
      <c r="A677" s="112" t="s">
        <v>259</v>
      </c>
      <c r="B677" s="395"/>
      <c r="C677" s="396"/>
      <c r="D677" s="397"/>
      <c r="E677" s="119"/>
      <c r="F677" s="398"/>
    </row>
    <row r="678" spans="1:6" x14ac:dyDescent="0.25">
      <c r="A678" s="112" t="s">
        <v>260</v>
      </c>
      <c r="B678" s="395"/>
      <c r="C678" s="396"/>
      <c r="D678" s="397"/>
      <c r="E678" s="119"/>
      <c r="F678" s="398"/>
    </row>
    <row r="679" spans="1:6" x14ac:dyDescent="0.25">
      <c r="A679" s="112" t="s">
        <v>261</v>
      </c>
      <c r="B679" s="395"/>
      <c r="C679" s="396"/>
      <c r="D679" s="397"/>
      <c r="E679" s="119"/>
      <c r="F679" s="398"/>
    </row>
    <row r="680" spans="1:6" x14ac:dyDescent="0.25">
      <c r="A680" s="112" t="s">
        <v>262</v>
      </c>
      <c r="B680" s="395"/>
      <c r="C680" s="396"/>
      <c r="D680" s="397"/>
      <c r="E680" s="119"/>
      <c r="F680" s="398"/>
    </row>
    <row r="681" spans="1:6" x14ac:dyDescent="0.25">
      <c r="A681" s="112" t="s">
        <v>263</v>
      </c>
      <c r="B681" s="395"/>
      <c r="C681" s="396"/>
      <c r="D681" s="397"/>
      <c r="E681" s="119"/>
      <c r="F681" s="398"/>
    </row>
    <row r="682" spans="1:6" x14ac:dyDescent="0.25">
      <c r="A682" s="112" t="s">
        <v>264</v>
      </c>
      <c r="B682" s="395"/>
      <c r="C682" s="396"/>
      <c r="D682" s="397"/>
      <c r="E682" s="119"/>
      <c r="F682" s="398"/>
    </row>
    <row r="683" spans="1:6" x14ac:dyDescent="0.25">
      <c r="A683" s="112" t="s">
        <v>265</v>
      </c>
      <c r="B683" s="395"/>
      <c r="C683" s="396"/>
      <c r="D683" s="397"/>
      <c r="E683" s="119"/>
      <c r="F683" s="398"/>
    </row>
    <row r="684" spans="1:6" x14ac:dyDescent="0.25">
      <c r="A684" s="112" t="s">
        <v>266</v>
      </c>
      <c r="B684" s="395"/>
      <c r="C684" s="396"/>
      <c r="D684" s="397"/>
      <c r="E684" s="119"/>
      <c r="F684" s="398"/>
    </row>
    <row r="685" spans="1:6" x14ac:dyDescent="0.25">
      <c r="A685" s="112" t="s">
        <v>267</v>
      </c>
      <c r="B685" s="395"/>
      <c r="C685" s="396"/>
      <c r="D685" s="397"/>
      <c r="E685" s="119"/>
      <c r="F685" s="398"/>
    </row>
    <row r="686" spans="1:6" x14ac:dyDescent="0.25">
      <c r="A686" s="112" t="s">
        <v>268</v>
      </c>
      <c r="B686" s="395"/>
      <c r="C686" s="396"/>
      <c r="D686" s="397"/>
      <c r="E686" s="119"/>
      <c r="F686" s="398"/>
    </row>
    <row r="687" spans="1:6" x14ac:dyDescent="0.25">
      <c r="A687" s="112" t="s">
        <v>269</v>
      </c>
      <c r="B687" s="395"/>
      <c r="C687" s="396"/>
      <c r="D687" s="397"/>
      <c r="E687" s="119"/>
      <c r="F687" s="398"/>
    </row>
    <row r="688" spans="1:6" x14ac:dyDescent="0.25">
      <c r="A688" s="112" t="s">
        <v>270</v>
      </c>
      <c r="B688" s="395"/>
      <c r="C688" s="396"/>
      <c r="D688" s="397"/>
      <c r="E688" s="119"/>
      <c r="F688" s="398"/>
    </row>
    <row r="689" spans="1:6" x14ac:dyDescent="0.25">
      <c r="A689" s="112" t="s">
        <v>271</v>
      </c>
      <c r="B689" s="395"/>
      <c r="C689" s="396"/>
      <c r="D689" s="397"/>
      <c r="E689" s="119"/>
      <c r="F689" s="398"/>
    </row>
    <row r="690" spans="1:6" x14ac:dyDescent="0.25">
      <c r="A690" s="112" t="s">
        <v>272</v>
      </c>
      <c r="B690" s="395"/>
      <c r="C690" s="396"/>
      <c r="D690" s="397"/>
      <c r="E690" s="119"/>
      <c r="F690" s="398"/>
    </row>
    <row r="691" spans="1:6" x14ac:dyDescent="0.25">
      <c r="A691" s="112" t="s">
        <v>273</v>
      </c>
      <c r="B691" s="395"/>
      <c r="C691" s="396"/>
      <c r="D691" s="397"/>
      <c r="E691" s="119"/>
      <c r="F691" s="398"/>
    </row>
    <row r="692" spans="1:6" x14ac:dyDescent="0.25">
      <c r="A692" s="112" t="s">
        <v>274</v>
      </c>
      <c r="B692" s="395"/>
      <c r="C692" s="396"/>
      <c r="D692" s="397"/>
      <c r="E692" s="119"/>
      <c r="F692" s="398"/>
    </row>
    <row r="693" spans="1:6" x14ac:dyDescent="0.25">
      <c r="A693" s="112" t="s">
        <v>275</v>
      </c>
      <c r="B693" s="395"/>
      <c r="C693" s="396"/>
      <c r="D693" s="397"/>
      <c r="E693" s="119"/>
      <c r="F693" s="398"/>
    </row>
    <row r="694" spans="1:6" x14ac:dyDescent="0.25">
      <c r="A694" s="112" t="s">
        <v>276</v>
      </c>
      <c r="B694" s="395"/>
      <c r="C694" s="396"/>
      <c r="D694" s="397"/>
      <c r="E694" s="119"/>
      <c r="F694" s="398"/>
    </row>
    <row r="695" spans="1:6" x14ac:dyDescent="0.25">
      <c r="A695" s="112" t="s">
        <v>277</v>
      </c>
      <c r="B695" s="395"/>
      <c r="C695" s="396"/>
      <c r="D695" s="397"/>
      <c r="E695" s="119"/>
      <c r="F695" s="398"/>
    </row>
    <row r="696" spans="1:6" x14ac:dyDescent="0.25">
      <c r="A696" s="112" t="s">
        <v>278</v>
      </c>
      <c r="B696" s="395"/>
      <c r="C696" s="396"/>
      <c r="D696" s="397"/>
      <c r="E696" s="119"/>
      <c r="F696" s="398"/>
    </row>
    <row r="697" spans="1:6" x14ac:dyDescent="0.25">
      <c r="A697" s="112" t="s">
        <v>279</v>
      </c>
      <c r="B697" s="395"/>
      <c r="C697" s="396"/>
      <c r="D697" s="397"/>
      <c r="E697" s="119"/>
      <c r="F697" s="398"/>
    </row>
    <row r="698" spans="1:6" x14ac:dyDescent="0.25">
      <c r="A698" s="112" t="s">
        <v>280</v>
      </c>
      <c r="B698" s="395"/>
      <c r="C698" s="396"/>
      <c r="D698" s="397"/>
      <c r="E698" s="119"/>
      <c r="F698" s="398"/>
    </row>
    <row r="699" spans="1:6" x14ac:dyDescent="0.25">
      <c r="A699" s="112" t="s">
        <v>281</v>
      </c>
      <c r="B699" s="395"/>
      <c r="C699" s="396"/>
      <c r="D699" s="397"/>
      <c r="E699" s="119"/>
      <c r="F699" s="398"/>
    </row>
    <row r="700" spans="1:6" x14ac:dyDescent="0.25">
      <c r="A700" s="112" t="s">
        <v>282</v>
      </c>
      <c r="B700" s="395"/>
      <c r="C700" s="396"/>
      <c r="D700" s="397"/>
      <c r="E700" s="119"/>
      <c r="F700" s="398"/>
    </row>
    <row r="701" spans="1:6" x14ac:dyDescent="0.25">
      <c r="A701" s="112" t="s">
        <v>283</v>
      </c>
      <c r="B701" s="395"/>
      <c r="C701" s="396"/>
      <c r="D701" s="397"/>
      <c r="E701" s="119"/>
      <c r="F701" s="398"/>
    </row>
    <row r="702" spans="1:6" x14ac:dyDescent="0.25">
      <c r="A702" s="112" t="s">
        <v>284</v>
      </c>
      <c r="B702" s="395"/>
      <c r="C702" s="396"/>
      <c r="D702" s="397"/>
      <c r="E702" s="119"/>
      <c r="F702" s="398"/>
    </row>
    <row r="703" spans="1:6" x14ac:dyDescent="0.25">
      <c r="A703" s="112" t="s">
        <v>285</v>
      </c>
      <c r="B703" s="395"/>
      <c r="C703" s="396"/>
      <c r="D703" s="397"/>
      <c r="E703" s="119"/>
      <c r="F703" s="398"/>
    </row>
    <row r="704" spans="1:6" x14ac:dyDescent="0.25">
      <c r="A704" s="112" t="s">
        <v>286</v>
      </c>
      <c r="B704" s="395"/>
      <c r="C704" s="396"/>
      <c r="D704" s="397"/>
      <c r="E704" s="119"/>
      <c r="F704" s="398"/>
    </row>
    <row r="705" spans="1:6" x14ac:dyDescent="0.25">
      <c r="A705" s="112" t="s">
        <v>287</v>
      </c>
      <c r="B705" s="395"/>
      <c r="C705" s="396"/>
      <c r="D705" s="397"/>
      <c r="E705" s="119"/>
      <c r="F705" s="398"/>
    </row>
    <row r="706" spans="1:6" x14ac:dyDescent="0.25">
      <c r="A706" s="112" t="s">
        <v>288</v>
      </c>
      <c r="B706" s="395"/>
      <c r="C706" s="396"/>
      <c r="D706" s="397"/>
      <c r="E706" s="119"/>
      <c r="F706" s="398"/>
    </row>
    <row r="707" spans="1:6" x14ac:dyDescent="0.25">
      <c r="A707" s="112" t="s">
        <v>289</v>
      </c>
      <c r="B707" s="395"/>
      <c r="C707" s="396"/>
      <c r="D707" s="397"/>
      <c r="E707" s="119"/>
      <c r="F707" s="398"/>
    </row>
    <row r="708" spans="1:6" x14ac:dyDescent="0.25">
      <c r="A708" s="112" t="s">
        <v>290</v>
      </c>
      <c r="B708" s="395"/>
      <c r="C708" s="396"/>
      <c r="D708" s="397"/>
      <c r="E708" s="119"/>
      <c r="F708" s="398"/>
    </row>
    <row r="709" spans="1:6" x14ac:dyDescent="0.25">
      <c r="A709" s="112" t="s">
        <v>291</v>
      </c>
      <c r="B709" s="395"/>
      <c r="C709" s="396"/>
      <c r="D709" s="397"/>
      <c r="E709" s="119"/>
      <c r="F709" s="398"/>
    </row>
    <row r="710" spans="1:6" x14ac:dyDescent="0.25">
      <c r="A710" s="112" t="s">
        <v>292</v>
      </c>
      <c r="B710" s="395"/>
      <c r="C710" s="396"/>
      <c r="D710" s="397"/>
      <c r="E710" s="119"/>
      <c r="F710" s="398"/>
    </row>
    <row r="711" spans="1:6" x14ac:dyDescent="0.25">
      <c r="A711" s="112" t="s">
        <v>293</v>
      </c>
      <c r="B711" s="395"/>
      <c r="C711" s="396"/>
      <c r="D711" s="397"/>
      <c r="E711" s="119"/>
      <c r="F711" s="398"/>
    </row>
    <row r="712" spans="1:6" x14ac:dyDescent="0.25">
      <c r="A712" s="394" t="s">
        <v>294</v>
      </c>
      <c r="B712" s="395"/>
      <c r="C712" s="396"/>
      <c r="D712" s="397"/>
      <c r="E712" s="119"/>
      <c r="F712" s="398"/>
    </row>
    <row r="713" spans="1:6" x14ac:dyDescent="0.25">
      <c r="A713" s="112" t="s">
        <v>295</v>
      </c>
      <c r="B713" s="395"/>
      <c r="C713" s="396"/>
      <c r="D713" s="397"/>
      <c r="E713" s="119"/>
      <c r="F713" s="398"/>
    </row>
    <row r="714" spans="1:6" x14ac:dyDescent="0.25">
      <c r="A714" s="112" t="s">
        <v>296</v>
      </c>
      <c r="B714" s="395"/>
      <c r="C714" s="396"/>
      <c r="D714" s="397"/>
      <c r="E714" s="119"/>
      <c r="F714" s="398"/>
    </row>
    <row r="715" spans="1:6" x14ac:dyDescent="0.25">
      <c r="A715" s="112" t="s">
        <v>297</v>
      </c>
      <c r="B715" s="395"/>
      <c r="C715" s="396"/>
      <c r="D715" s="397"/>
      <c r="E715" s="119"/>
      <c r="F715" s="398"/>
    </row>
    <row r="716" spans="1:6" x14ac:dyDescent="0.25">
      <c r="A716" s="112" t="s">
        <v>298</v>
      </c>
      <c r="B716" s="395"/>
      <c r="C716" s="396"/>
      <c r="D716" s="397"/>
      <c r="E716" s="119"/>
      <c r="F716" s="398"/>
    </row>
    <row r="717" spans="1:6" x14ac:dyDescent="0.25">
      <c r="A717" s="112" t="s">
        <v>299</v>
      </c>
      <c r="B717" s="395"/>
      <c r="C717" s="396"/>
      <c r="D717" s="397"/>
      <c r="E717" s="119"/>
      <c r="F717" s="398"/>
    </row>
    <row r="718" spans="1:6" x14ac:dyDescent="0.25">
      <c r="A718" s="112" t="s">
        <v>300</v>
      </c>
      <c r="B718" s="395"/>
      <c r="C718" s="396"/>
      <c r="D718" s="397"/>
      <c r="E718" s="119"/>
      <c r="F718" s="398"/>
    </row>
    <row r="719" spans="1:6" x14ac:dyDescent="0.25">
      <c r="A719" s="112" t="s">
        <v>301</v>
      </c>
      <c r="B719" s="395"/>
      <c r="C719" s="396"/>
      <c r="D719" s="397"/>
      <c r="E719" s="119"/>
      <c r="F719" s="398"/>
    </row>
    <row r="720" spans="1:6" x14ac:dyDescent="0.25">
      <c r="A720" s="112" t="s">
        <v>302</v>
      </c>
      <c r="B720" s="395"/>
      <c r="C720" s="396"/>
      <c r="D720" s="397"/>
      <c r="E720" s="119"/>
      <c r="F720" s="398"/>
    </row>
    <row r="721" spans="1:6" x14ac:dyDescent="0.25">
      <c r="A721" s="112" t="s">
        <v>303</v>
      </c>
      <c r="B721" s="395"/>
      <c r="C721" s="396"/>
      <c r="D721" s="397"/>
      <c r="E721" s="119"/>
      <c r="F721" s="398"/>
    </row>
    <row r="722" spans="1:6" x14ac:dyDescent="0.25">
      <c r="A722" s="112" t="s">
        <v>304</v>
      </c>
      <c r="B722" s="395"/>
      <c r="C722" s="396"/>
      <c r="D722" s="397"/>
      <c r="E722" s="119"/>
      <c r="F722" s="398"/>
    </row>
    <row r="723" spans="1:6" x14ac:dyDescent="0.25">
      <c r="A723" s="112" t="s">
        <v>305</v>
      </c>
      <c r="B723" s="395"/>
      <c r="C723" s="396"/>
      <c r="D723" s="397"/>
      <c r="E723" s="119"/>
      <c r="F723" s="398"/>
    </row>
    <row r="724" spans="1:6" x14ac:dyDescent="0.25">
      <c r="A724" s="112" t="s">
        <v>306</v>
      </c>
      <c r="B724" s="395"/>
      <c r="C724" s="396"/>
      <c r="D724" s="397"/>
      <c r="E724" s="119"/>
      <c r="F724" s="398"/>
    </row>
    <row r="725" spans="1:6" x14ac:dyDescent="0.25">
      <c r="A725" s="112" t="s">
        <v>307</v>
      </c>
      <c r="B725" s="395"/>
      <c r="C725" s="396"/>
      <c r="D725" s="397"/>
      <c r="E725" s="119"/>
      <c r="F725" s="398"/>
    </row>
    <row r="726" spans="1:6" x14ac:dyDescent="0.25">
      <c r="A726" s="112" t="s">
        <v>308</v>
      </c>
      <c r="B726" s="395"/>
      <c r="C726" s="396"/>
      <c r="D726" s="397"/>
      <c r="E726" s="119"/>
      <c r="F726" s="398"/>
    </row>
    <row r="727" spans="1:6" x14ac:dyDescent="0.25">
      <c r="A727" s="112" t="s">
        <v>309</v>
      </c>
      <c r="B727" s="395"/>
      <c r="C727" s="396"/>
      <c r="D727" s="397"/>
      <c r="E727" s="119"/>
      <c r="F727" s="398"/>
    </row>
    <row r="728" spans="1:6" x14ac:dyDescent="0.25">
      <c r="A728" s="112" t="s">
        <v>310</v>
      </c>
      <c r="B728" s="395"/>
      <c r="C728" s="396"/>
      <c r="D728" s="397"/>
      <c r="E728" s="119"/>
      <c r="F728" s="398"/>
    </row>
    <row r="729" spans="1:6" x14ac:dyDescent="0.25">
      <c r="A729" s="112" t="s">
        <v>311</v>
      </c>
      <c r="B729" s="395"/>
      <c r="C729" s="396"/>
      <c r="D729" s="397"/>
      <c r="E729" s="119"/>
      <c r="F729" s="398"/>
    </row>
    <row r="730" spans="1:6" x14ac:dyDescent="0.25">
      <c r="A730" s="112" t="s">
        <v>312</v>
      </c>
      <c r="B730" s="395"/>
      <c r="C730" s="396"/>
      <c r="D730" s="397"/>
      <c r="E730" s="119"/>
      <c r="F730" s="398"/>
    </row>
    <row r="731" spans="1:6" x14ac:dyDescent="0.25">
      <c r="A731" s="112" t="s">
        <v>313</v>
      </c>
      <c r="B731" s="395"/>
      <c r="C731" s="396"/>
      <c r="D731" s="397"/>
      <c r="E731" s="119"/>
      <c r="F731" s="398"/>
    </row>
    <row r="732" spans="1:6" x14ac:dyDescent="0.25">
      <c r="A732" s="112" t="s">
        <v>314</v>
      </c>
      <c r="B732" s="395"/>
      <c r="C732" s="396"/>
      <c r="D732" s="397"/>
      <c r="E732" s="119"/>
      <c r="F732" s="398"/>
    </row>
    <row r="734" spans="1:6" x14ac:dyDescent="0.25">
      <c r="A734" s="108" t="str">
        <f>N_1!B141</f>
        <v>Kraftwerk 8</v>
      </c>
      <c r="B734" s="121" t="s">
        <v>72</v>
      </c>
      <c r="C734" s="122" t="s">
        <v>27</v>
      </c>
      <c r="D734" s="123" t="s">
        <v>339</v>
      </c>
      <c r="E734" s="124" t="s">
        <v>46</v>
      </c>
      <c r="F734" s="125" t="s">
        <v>2</v>
      </c>
    </row>
    <row r="735" spans="1:6" x14ac:dyDescent="0.25">
      <c r="A735" s="110" t="s">
        <v>246</v>
      </c>
      <c r="B735" s="194"/>
      <c r="C735" s="195">
        <f>SUM(C737:C836)</f>
        <v>0</v>
      </c>
      <c r="D735" s="195">
        <f>SUM(D737:D836)</f>
        <v>0</v>
      </c>
      <c r="E735" s="197"/>
      <c r="F735" s="198"/>
    </row>
    <row r="736" spans="1:6" x14ac:dyDescent="0.25">
      <c r="A736" s="111"/>
      <c r="B736" s="194"/>
      <c r="C736" s="194"/>
      <c r="D736" s="196"/>
      <c r="E736" s="197"/>
      <c r="F736" s="198"/>
    </row>
    <row r="737" spans="1:6" x14ac:dyDescent="0.25">
      <c r="A737" s="112" t="s">
        <v>30</v>
      </c>
      <c r="B737" s="113"/>
      <c r="C737" s="114">
        <v>0</v>
      </c>
      <c r="D737" s="117"/>
      <c r="E737" s="119"/>
      <c r="F737" s="126"/>
    </row>
    <row r="738" spans="1:6" x14ac:dyDescent="0.25">
      <c r="A738" s="112" t="s">
        <v>31</v>
      </c>
      <c r="B738" s="113"/>
      <c r="C738" s="114"/>
      <c r="D738" s="117"/>
      <c r="E738" s="119"/>
      <c r="F738" s="126"/>
    </row>
    <row r="739" spans="1:6" x14ac:dyDescent="0.25">
      <c r="A739" s="112" t="s">
        <v>32</v>
      </c>
      <c r="B739" s="113"/>
      <c r="C739" s="114"/>
      <c r="D739" s="117"/>
      <c r="E739" s="119"/>
      <c r="F739" s="126"/>
    </row>
    <row r="740" spans="1:6" x14ac:dyDescent="0.25">
      <c r="A740" s="112" t="s">
        <v>33</v>
      </c>
      <c r="B740" s="113"/>
      <c r="C740" s="114"/>
      <c r="D740" s="117"/>
      <c r="E740" s="119"/>
      <c r="F740" s="126"/>
    </row>
    <row r="741" spans="1:6" x14ac:dyDescent="0.25">
      <c r="A741" s="112" t="s">
        <v>34</v>
      </c>
      <c r="B741" s="113"/>
      <c r="C741" s="114"/>
      <c r="D741" s="117"/>
      <c r="E741" s="119"/>
      <c r="F741" s="126"/>
    </row>
    <row r="742" spans="1:6" x14ac:dyDescent="0.25">
      <c r="A742" s="112" t="s">
        <v>35</v>
      </c>
      <c r="B742" s="113"/>
      <c r="C742" s="114"/>
      <c r="D742" s="117"/>
      <c r="E742" s="119"/>
      <c r="F742" s="126"/>
    </row>
    <row r="743" spans="1:6" x14ac:dyDescent="0.25">
      <c r="A743" s="112" t="s">
        <v>36</v>
      </c>
      <c r="B743" s="113"/>
      <c r="C743" s="114"/>
      <c r="D743" s="117"/>
      <c r="E743" s="119"/>
      <c r="F743" s="126"/>
    </row>
    <row r="744" spans="1:6" x14ac:dyDescent="0.25">
      <c r="A744" s="112" t="s">
        <v>37</v>
      </c>
      <c r="B744" s="113"/>
      <c r="C744" s="114"/>
      <c r="D744" s="117"/>
      <c r="E744" s="119"/>
      <c r="F744" s="126"/>
    </row>
    <row r="745" spans="1:6" x14ac:dyDescent="0.25">
      <c r="A745" s="112" t="s">
        <v>38</v>
      </c>
      <c r="B745" s="113"/>
      <c r="C745" s="114"/>
      <c r="D745" s="117"/>
      <c r="E745" s="119"/>
      <c r="F745" s="126"/>
    </row>
    <row r="746" spans="1:6" x14ac:dyDescent="0.25">
      <c r="A746" s="112" t="s">
        <v>39</v>
      </c>
      <c r="B746" s="113"/>
      <c r="C746" s="114"/>
      <c r="D746" s="117"/>
      <c r="E746" s="119"/>
      <c r="F746" s="126"/>
    </row>
    <row r="747" spans="1:6" x14ac:dyDescent="0.25">
      <c r="A747" s="112" t="s">
        <v>128</v>
      </c>
      <c r="B747" s="113"/>
      <c r="C747" s="114"/>
      <c r="D747" s="117"/>
      <c r="E747" s="119"/>
      <c r="F747" s="126"/>
    </row>
    <row r="748" spans="1:6" x14ac:dyDescent="0.25">
      <c r="A748" s="112" t="s">
        <v>129</v>
      </c>
      <c r="B748" s="113"/>
      <c r="C748" s="114"/>
      <c r="D748" s="117"/>
      <c r="E748" s="119"/>
      <c r="F748" s="126"/>
    </row>
    <row r="749" spans="1:6" x14ac:dyDescent="0.25">
      <c r="A749" s="112" t="s">
        <v>130</v>
      </c>
      <c r="B749" s="113"/>
      <c r="C749" s="114"/>
      <c r="D749" s="117"/>
      <c r="E749" s="119"/>
      <c r="F749" s="126"/>
    </row>
    <row r="750" spans="1:6" x14ac:dyDescent="0.25">
      <c r="A750" s="112" t="s">
        <v>131</v>
      </c>
      <c r="B750" s="113"/>
      <c r="C750" s="114"/>
      <c r="D750" s="117"/>
      <c r="E750" s="119"/>
      <c r="F750" s="126"/>
    </row>
    <row r="751" spans="1:6" x14ac:dyDescent="0.25">
      <c r="A751" s="112" t="s">
        <v>132</v>
      </c>
      <c r="B751" s="113"/>
      <c r="C751" s="114"/>
      <c r="D751" s="117"/>
      <c r="E751" s="119"/>
      <c r="F751" s="126"/>
    </row>
    <row r="752" spans="1:6" x14ac:dyDescent="0.25">
      <c r="A752" s="112" t="s">
        <v>133</v>
      </c>
      <c r="B752" s="113"/>
      <c r="C752" s="114"/>
      <c r="D752" s="117"/>
      <c r="E752" s="119"/>
      <c r="F752" s="126"/>
    </row>
    <row r="753" spans="1:6" x14ac:dyDescent="0.25">
      <c r="A753" s="112" t="s">
        <v>134</v>
      </c>
      <c r="B753" s="113"/>
      <c r="C753" s="114"/>
      <c r="D753" s="117"/>
      <c r="E753" s="119"/>
      <c r="F753" s="126"/>
    </row>
    <row r="754" spans="1:6" x14ac:dyDescent="0.25">
      <c r="A754" s="112" t="s">
        <v>135</v>
      </c>
      <c r="B754" s="113"/>
      <c r="C754" s="114"/>
      <c r="D754" s="117"/>
      <c r="E754" s="119"/>
      <c r="F754" s="126"/>
    </row>
    <row r="755" spans="1:6" x14ac:dyDescent="0.25">
      <c r="A755" s="112" t="s">
        <v>136</v>
      </c>
      <c r="B755" s="113"/>
      <c r="C755" s="114"/>
      <c r="D755" s="117"/>
      <c r="E755" s="119"/>
      <c r="F755" s="126"/>
    </row>
    <row r="756" spans="1:6" x14ac:dyDescent="0.25">
      <c r="A756" s="112" t="s">
        <v>137</v>
      </c>
      <c r="B756" s="113"/>
      <c r="C756" s="114"/>
      <c r="D756" s="117"/>
      <c r="E756" s="119"/>
      <c r="F756" s="126"/>
    </row>
    <row r="757" spans="1:6" x14ac:dyDescent="0.25">
      <c r="A757" s="112" t="s">
        <v>140</v>
      </c>
      <c r="B757" s="113"/>
      <c r="C757" s="114"/>
      <c r="D757" s="117"/>
      <c r="E757" s="119"/>
      <c r="F757" s="126"/>
    </row>
    <row r="758" spans="1:6" x14ac:dyDescent="0.25">
      <c r="A758" s="112" t="s">
        <v>141</v>
      </c>
      <c r="B758" s="113"/>
      <c r="C758" s="114"/>
      <c r="D758" s="117"/>
      <c r="E758" s="119"/>
      <c r="F758" s="126"/>
    </row>
    <row r="759" spans="1:6" x14ac:dyDescent="0.25">
      <c r="A759" s="112" t="s">
        <v>142</v>
      </c>
      <c r="B759" s="113"/>
      <c r="C759" s="114"/>
      <c r="D759" s="117"/>
      <c r="E759" s="119"/>
      <c r="F759" s="126"/>
    </row>
    <row r="760" spans="1:6" x14ac:dyDescent="0.25">
      <c r="A760" s="112" t="s">
        <v>143</v>
      </c>
      <c r="B760" s="113"/>
      <c r="C760" s="114"/>
      <c r="D760" s="117"/>
      <c r="E760" s="119"/>
      <c r="F760" s="126"/>
    </row>
    <row r="761" spans="1:6" x14ac:dyDescent="0.25">
      <c r="A761" s="112" t="s">
        <v>144</v>
      </c>
      <c r="B761" s="113"/>
      <c r="C761" s="114"/>
      <c r="D761" s="117"/>
      <c r="E761" s="119"/>
      <c r="F761" s="126"/>
    </row>
    <row r="762" spans="1:6" x14ac:dyDescent="0.25">
      <c r="A762" s="112" t="s">
        <v>145</v>
      </c>
      <c r="B762" s="113"/>
      <c r="C762" s="114"/>
      <c r="D762" s="117"/>
      <c r="E762" s="119"/>
      <c r="F762" s="126"/>
    </row>
    <row r="763" spans="1:6" x14ac:dyDescent="0.25">
      <c r="A763" s="112" t="s">
        <v>146</v>
      </c>
      <c r="B763" s="113"/>
      <c r="C763" s="114"/>
      <c r="D763" s="117"/>
      <c r="E763" s="119"/>
      <c r="F763" s="126"/>
    </row>
    <row r="764" spans="1:6" x14ac:dyDescent="0.25">
      <c r="A764" s="112" t="s">
        <v>147</v>
      </c>
      <c r="B764" s="113"/>
      <c r="C764" s="114"/>
      <c r="D764" s="117"/>
      <c r="E764" s="119"/>
      <c r="F764" s="126"/>
    </row>
    <row r="765" spans="1:6" x14ac:dyDescent="0.25">
      <c r="A765" s="112" t="s">
        <v>148</v>
      </c>
      <c r="B765" s="113"/>
      <c r="C765" s="114"/>
      <c r="D765" s="117"/>
      <c r="E765" s="119"/>
      <c r="F765" s="126"/>
    </row>
    <row r="766" spans="1:6" x14ac:dyDescent="0.25">
      <c r="A766" s="112" t="s">
        <v>149</v>
      </c>
      <c r="B766" s="113"/>
      <c r="C766" s="114"/>
      <c r="D766" s="117"/>
      <c r="E766" s="119"/>
      <c r="F766" s="126"/>
    </row>
    <row r="767" spans="1:6" x14ac:dyDescent="0.25">
      <c r="A767" s="112" t="s">
        <v>150</v>
      </c>
      <c r="B767" s="113"/>
      <c r="C767" s="114"/>
      <c r="D767" s="117"/>
      <c r="E767" s="119"/>
      <c r="F767" s="126"/>
    </row>
    <row r="768" spans="1:6" x14ac:dyDescent="0.25">
      <c r="A768" s="112" t="s">
        <v>151</v>
      </c>
      <c r="B768" s="113"/>
      <c r="C768" s="114"/>
      <c r="D768" s="117"/>
      <c r="E768" s="119"/>
      <c r="F768" s="126"/>
    </row>
    <row r="769" spans="1:6" x14ac:dyDescent="0.25">
      <c r="A769" s="112" t="s">
        <v>152</v>
      </c>
      <c r="B769" s="113"/>
      <c r="C769" s="114"/>
      <c r="D769" s="117"/>
      <c r="E769" s="119"/>
      <c r="F769" s="126"/>
    </row>
    <row r="770" spans="1:6" x14ac:dyDescent="0.25">
      <c r="A770" s="112" t="s">
        <v>153</v>
      </c>
      <c r="B770" s="113"/>
      <c r="C770" s="114"/>
      <c r="D770" s="117"/>
      <c r="E770" s="119"/>
      <c r="F770" s="126"/>
    </row>
    <row r="771" spans="1:6" x14ac:dyDescent="0.25">
      <c r="A771" s="112" t="s">
        <v>154</v>
      </c>
      <c r="B771" s="113"/>
      <c r="C771" s="114"/>
      <c r="D771" s="117"/>
      <c r="E771" s="119"/>
      <c r="F771" s="126"/>
    </row>
    <row r="772" spans="1:6" x14ac:dyDescent="0.25">
      <c r="A772" s="112" t="s">
        <v>155</v>
      </c>
      <c r="B772" s="113"/>
      <c r="C772" s="114"/>
      <c r="D772" s="117"/>
      <c r="E772" s="119"/>
      <c r="F772" s="126"/>
    </row>
    <row r="773" spans="1:6" x14ac:dyDescent="0.25">
      <c r="A773" s="112" t="s">
        <v>156</v>
      </c>
      <c r="B773" s="113"/>
      <c r="C773" s="114"/>
      <c r="D773" s="117"/>
      <c r="E773" s="119"/>
      <c r="F773" s="126"/>
    </row>
    <row r="774" spans="1:6" x14ac:dyDescent="0.25">
      <c r="A774" s="112" t="s">
        <v>157</v>
      </c>
      <c r="B774" s="113"/>
      <c r="C774" s="114"/>
      <c r="D774" s="117"/>
      <c r="E774" s="119"/>
      <c r="F774" s="126"/>
    </row>
    <row r="775" spans="1:6" x14ac:dyDescent="0.25">
      <c r="A775" s="112" t="s">
        <v>158</v>
      </c>
      <c r="B775" s="113"/>
      <c r="C775" s="114"/>
      <c r="D775" s="117"/>
      <c r="E775" s="119"/>
      <c r="F775" s="126"/>
    </row>
    <row r="776" spans="1:6" s="399" customFormat="1" x14ac:dyDescent="0.25">
      <c r="A776" s="394" t="s">
        <v>159</v>
      </c>
      <c r="B776" s="395"/>
      <c r="C776" s="396"/>
      <c r="D776" s="397"/>
      <c r="E776" s="119"/>
      <c r="F776" s="398"/>
    </row>
    <row r="777" spans="1:6" x14ac:dyDescent="0.25">
      <c r="A777" s="112" t="s">
        <v>255</v>
      </c>
      <c r="B777" s="395"/>
      <c r="C777" s="396"/>
      <c r="D777" s="397"/>
      <c r="E777" s="119"/>
      <c r="F777" s="398"/>
    </row>
    <row r="778" spans="1:6" x14ac:dyDescent="0.25">
      <c r="A778" s="112" t="s">
        <v>256</v>
      </c>
      <c r="B778" s="395"/>
      <c r="C778" s="396"/>
      <c r="D778" s="397"/>
      <c r="E778" s="119"/>
      <c r="F778" s="398"/>
    </row>
    <row r="779" spans="1:6" x14ac:dyDescent="0.25">
      <c r="A779" s="112" t="s">
        <v>257</v>
      </c>
      <c r="B779" s="395"/>
      <c r="C779" s="396"/>
      <c r="D779" s="397"/>
      <c r="E779" s="119"/>
      <c r="F779" s="398"/>
    </row>
    <row r="780" spans="1:6" x14ac:dyDescent="0.25">
      <c r="A780" s="112" t="s">
        <v>258</v>
      </c>
      <c r="B780" s="395"/>
      <c r="C780" s="396"/>
      <c r="D780" s="397"/>
      <c r="E780" s="119"/>
      <c r="F780" s="398"/>
    </row>
    <row r="781" spans="1:6" x14ac:dyDescent="0.25">
      <c r="A781" s="112" t="s">
        <v>259</v>
      </c>
      <c r="B781" s="395"/>
      <c r="C781" s="396"/>
      <c r="D781" s="397"/>
      <c r="E781" s="119"/>
      <c r="F781" s="398"/>
    </row>
    <row r="782" spans="1:6" x14ac:dyDescent="0.25">
      <c r="A782" s="112" t="s">
        <v>260</v>
      </c>
      <c r="B782" s="395"/>
      <c r="C782" s="396"/>
      <c r="D782" s="397"/>
      <c r="E782" s="119"/>
      <c r="F782" s="398"/>
    </row>
    <row r="783" spans="1:6" x14ac:dyDescent="0.25">
      <c r="A783" s="112" t="s">
        <v>261</v>
      </c>
      <c r="B783" s="395"/>
      <c r="C783" s="396"/>
      <c r="D783" s="397"/>
      <c r="E783" s="119"/>
      <c r="F783" s="398"/>
    </row>
    <row r="784" spans="1:6" x14ac:dyDescent="0.25">
      <c r="A784" s="112" t="s">
        <v>262</v>
      </c>
      <c r="B784" s="395"/>
      <c r="C784" s="396"/>
      <c r="D784" s="397"/>
      <c r="E784" s="119"/>
      <c r="F784" s="398"/>
    </row>
    <row r="785" spans="1:6" x14ac:dyDescent="0.25">
      <c r="A785" s="112" t="s">
        <v>263</v>
      </c>
      <c r="B785" s="395"/>
      <c r="C785" s="396"/>
      <c r="D785" s="397"/>
      <c r="E785" s="119"/>
      <c r="F785" s="398"/>
    </row>
    <row r="786" spans="1:6" x14ac:dyDescent="0.25">
      <c r="A786" s="112" t="s">
        <v>264</v>
      </c>
      <c r="B786" s="395"/>
      <c r="C786" s="396"/>
      <c r="D786" s="397"/>
      <c r="E786" s="119"/>
      <c r="F786" s="398"/>
    </row>
    <row r="787" spans="1:6" x14ac:dyDescent="0.25">
      <c r="A787" s="112" t="s">
        <v>265</v>
      </c>
      <c r="B787" s="395"/>
      <c r="C787" s="396"/>
      <c r="D787" s="397"/>
      <c r="E787" s="119"/>
      <c r="F787" s="398"/>
    </row>
    <row r="788" spans="1:6" x14ac:dyDescent="0.25">
      <c r="A788" s="112" t="s">
        <v>266</v>
      </c>
      <c r="B788" s="395"/>
      <c r="C788" s="396"/>
      <c r="D788" s="397"/>
      <c r="E788" s="119"/>
      <c r="F788" s="398"/>
    </row>
    <row r="789" spans="1:6" x14ac:dyDescent="0.25">
      <c r="A789" s="112" t="s">
        <v>267</v>
      </c>
      <c r="B789" s="395"/>
      <c r="C789" s="396"/>
      <c r="D789" s="397"/>
      <c r="E789" s="119"/>
      <c r="F789" s="398"/>
    </row>
    <row r="790" spans="1:6" x14ac:dyDescent="0.25">
      <c r="A790" s="112" t="s">
        <v>268</v>
      </c>
      <c r="B790" s="395"/>
      <c r="C790" s="396"/>
      <c r="D790" s="397"/>
      <c r="E790" s="119"/>
      <c r="F790" s="398"/>
    </row>
    <row r="791" spans="1:6" x14ac:dyDescent="0.25">
      <c r="A791" s="112" t="s">
        <v>269</v>
      </c>
      <c r="B791" s="395"/>
      <c r="C791" s="396"/>
      <c r="D791" s="397"/>
      <c r="E791" s="119"/>
      <c r="F791" s="398"/>
    </row>
    <row r="792" spans="1:6" x14ac:dyDescent="0.25">
      <c r="A792" s="112" t="s">
        <v>270</v>
      </c>
      <c r="B792" s="395"/>
      <c r="C792" s="396"/>
      <c r="D792" s="397"/>
      <c r="E792" s="119"/>
      <c r="F792" s="398"/>
    </row>
    <row r="793" spans="1:6" x14ac:dyDescent="0.25">
      <c r="A793" s="112" t="s">
        <v>271</v>
      </c>
      <c r="B793" s="395"/>
      <c r="C793" s="396"/>
      <c r="D793" s="397"/>
      <c r="E793" s="119"/>
      <c r="F793" s="398"/>
    </row>
    <row r="794" spans="1:6" x14ac:dyDescent="0.25">
      <c r="A794" s="112" t="s">
        <v>272</v>
      </c>
      <c r="B794" s="395"/>
      <c r="C794" s="396"/>
      <c r="D794" s="397"/>
      <c r="E794" s="119"/>
      <c r="F794" s="398"/>
    </row>
    <row r="795" spans="1:6" x14ac:dyDescent="0.25">
      <c r="A795" s="112" t="s">
        <v>273</v>
      </c>
      <c r="B795" s="395"/>
      <c r="C795" s="396"/>
      <c r="D795" s="397"/>
      <c r="E795" s="119"/>
      <c r="F795" s="398"/>
    </row>
    <row r="796" spans="1:6" x14ac:dyDescent="0.25">
      <c r="A796" s="112" t="s">
        <v>274</v>
      </c>
      <c r="B796" s="395"/>
      <c r="C796" s="396"/>
      <c r="D796" s="397"/>
      <c r="E796" s="119"/>
      <c r="F796" s="398"/>
    </row>
    <row r="797" spans="1:6" x14ac:dyDescent="0.25">
      <c r="A797" s="112" t="s">
        <v>275</v>
      </c>
      <c r="B797" s="395"/>
      <c r="C797" s="396"/>
      <c r="D797" s="397"/>
      <c r="E797" s="119"/>
      <c r="F797" s="398"/>
    </row>
    <row r="798" spans="1:6" x14ac:dyDescent="0.25">
      <c r="A798" s="112" t="s">
        <v>276</v>
      </c>
      <c r="B798" s="395"/>
      <c r="C798" s="396"/>
      <c r="D798" s="397"/>
      <c r="E798" s="119"/>
      <c r="F798" s="398"/>
    </row>
    <row r="799" spans="1:6" x14ac:dyDescent="0.25">
      <c r="A799" s="112" t="s">
        <v>277</v>
      </c>
      <c r="B799" s="395"/>
      <c r="C799" s="396"/>
      <c r="D799" s="397"/>
      <c r="E799" s="119"/>
      <c r="F799" s="398"/>
    </row>
    <row r="800" spans="1:6" x14ac:dyDescent="0.25">
      <c r="A800" s="112" t="s">
        <v>278</v>
      </c>
      <c r="B800" s="395"/>
      <c r="C800" s="396"/>
      <c r="D800" s="397"/>
      <c r="E800" s="119"/>
      <c r="F800" s="398"/>
    </row>
    <row r="801" spans="1:6" x14ac:dyDescent="0.25">
      <c r="A801" s="112" t="s">
        <v>279</v>
      </c>
      <c r="B801" s="395"/>
      <c r="C801" s="396"/>
      <c r="D801" s="397"/>
      <c r="E801" s="119"/>
      <c r="F801" s="398"/>
    </row>
    <row r="802" spans="1:6" x14ac:dyDescent="0.25">
      <c r="A802" s="112" t="s">
        <v>280</v>
      </c>
      <c r="B802" s="395"/>
      <c r="C802" s="396"/>
      <c r="D802" s="397"/>
      <c r="E802" s="119"/>
      <c r="F802" s="398"/>
    </row>
    <row r="803" spans="1:6" x14ac:dyDescent="0.25">
      <c r="A803" s="112" t="s">
        <v>281</v>
      </c>
      <c r="B803" s="395"/>
      <c r="C803" s="396"/>
      <c r="D803" s="397"/>
      <c r="E803" s="119"/>
      <c r="F803" s="398"/>
    </row>
    <row r="804" spans="1:6" x14ac:dyDescent="0.25">
      <c r="A804" s="112" t="s">
        <v>282</v>
      </c>
      <c r="B804" s="395"/>
      <c r="C804" s="396"/>
      <c r="D804" s="397"/>
      <c r="E804" s="119"/>
      <c r="F804" s="398"/>
    </row>
    <row r="805" spans="1:6" x14ac:dyDescent="0.25">
      <c r="A805" s="112" t="s">
        <v>283</v>
      </c>
      <c r="B805" s="395"/>
      <c r="C805" s="396"/>
      <c r="D805" s="397"/>
      <c r="E805" s="119"/>
      <c r="F805" s="398"/>
    </row>
    <row r="806" spans="1:6" x14ac:dyDescent="0.25">
      <c r="A806" s="112" t="s">
        <v>284</v>
      </c>
      <c r="B806" s="395"/>
      <c r="C806" s="396"/>
      <c r="D806" s="397"/>
      <c r="E806" s="119"/>
      <c r="F806" s="398"/>
    </row>
    <row r="807" spans="1:6" x14ac:dyDescent="0.25">
      <c r="A807" s="112" t="s">
        <v>285</v>
      </c>
      <c r="B807" s="395"/>
      <c r="C807" s="396"/>
      <c r="D807" s="397"/>
      <c r="E807" s="119"/>
      <c r="F807" s="398"/>
    </row>
    <row r="808" spans="1:6" x14ac:dyDescent="0.25">
      <c r="A808" s="112" t="s">
        <v>286</v>
      </c>
      <c r="B808" s="395"/>
      <c r="C808" s="396"/>
      <c r="D808" s="397"/>
      <c r="E808" s="119"/>
      <c r="F808" s="398"/>
    </row>
    <row r="809" spans="1:6" x14ac:dyDescent="0.25">
      <c r="A809" s="112" t="s">
        <v>287</v>
      </c>
      <c r="B809" s="395"/>
      <c r="C809" s="396"/>
      <c r="D809" s="397"/>
      <c r="E809" s="119"/>
      <c r="F809" s="398"/>
    </row>
    <row r="810" spans="1:6" x14ac:dyDescent="0.25">
      <c r="A810" s="112" t="s">
        <v>288</v>
      </c>
      <c r="B810" s="395"/>
      <c r="C810" s="396"/>
      <c r="D810" s="397"/>
      <c r="E810" s="119"/>
      <c r="F810" s="398"/>
    </row>
    <row r="811" spans="1:6" x14ac:dyDescent="0.25">
      <c r="A811" s="112" t="s">
        <v>289</v>
      </c>
      <c r="B811" s="395"/>
      <c r="C811" s="396"/>
      <c r="D811" s="397"/>
      <c r="E811" s="119"/>
      <c r="F811" s="398"/>
    </row>
    <row r="812" spans="1:6" x14ac:dyDescent="0.25">
      <c r="A812" s="112" t="s">
        <v>290</v>
      </c>
      <c r="B812" s="395"/>
      <c r="C812" s="396"/>
      <c r="D812" s="397"/>
      <c r="E812" s="119"/>
      <c r="F812" s="398"/>
    </row>
    <row r="813" spans="1:6" x14ac:dyDescent="0.25">
      <c r="A813" s="112" t="s">
        <v>291</v>
      </c>
      <c r="B813" s="395"/>
      <c r="C813" s="396"/>
      <c r="D813" s="397"/>
      <c r="E813" s="119"/>
      <c r="F813" s="398"/>
    </row>
    <row r="814" spans="1:6" x14ac:dyDescent="0.25">
      <c r="A814" s="112" t="s">
        <v>292</v>
      </c>
      <c r="B814" s="395"/>
      <c r="C814" s="396"/>
      <c r="D814" s="397"/>
      <c r="E814" s="119"/>
      <c r="F814" s="398"/>
    </row>
    <row r="815" spans="1:6" x14ac:dyDescent="0.25">
      <c r="A815" s="112" t="s">
        <v>293</v>
      </c>
      <c r="B815" s="395"/>
      <c r="C815" s="396"/>
      <c r="D815" s="397"/>
      <c r="E815" s="119"/>
      <c r="F815" s="398"/>
    </row>
    <row r="816" spans="1:6" x14ac:dyDescent="0.25">
      <c r="A816" s="394" t="s">
        <v>294</v>
      </c>
      <c r="B816" s="395"/>
      <c r="C816" s="396"/>
      <c r="D816" s="397"/>
      <c r="E816" s="119"/>
      <c r="F816" s="398"/>
    </row>
    <row r="817" spans="1:6" x14ac:dyDescent="0.25">
      <c r="A817" s="112" t="s">
        <v>295</v>
      </c>
      <c r="B817" s="395"/>
      <c r="C817" s="396"/>
      <c r="D817" s="397"/>
      <c r="E817" s="119"/>
      <c r="F817" s="398"/>
    </row>
    <row r="818" spans="1:6" x14ac:dyDescent="0.25">
      <c r="A818" s="112" t="s">
        <v>296</v>
      </c>
      <c r="B818" s="395"/>
      <c r="C818" s="396"/>
      <c r="D818" s="397"/>
      <c r="E818" s="119"/>
      <c r="F818" s="398"/>
    </row>
    <row r="819" spans="1:6" x14ac:dyDescent="0.25">
      <c r="A819" s="112" t="s">
        <v>297</v>
      </c>
      <c r="B819" s="395"/>
      <c r="C819" s="396"/>
      <c r="D819" s="397"/>
      <c r="E819" s="119"/>
      <c r="F819" s="398"/>
    </row>
    <row r="820" spans="1:6" x14ac:dyDescent="0.25">
      <c r="A820" s="112" t="s">
        <v>298</v>
      </c>
      <c r="B820" s="395"/>
      <c r="C820" s="396"/>
      <c r="D820" s="397"/>
      <c r="E820" s="119"/>
      <c r="F820" s="398"/>
    </row>
    <row r="821" spans="1:6" x14ac:dyDescent="0.25">
      <c r="A821" s="112" t="s">
        <v>299</v>
      </c>
      <c r="B821" s="395"/>
      <c r="C821" s="396"/>
      <c r="D821" s="397"/>
      <c r="E821" s="119"/>
      <c r="F821" s="398"/>
    </row>
    <row r="822" spans="1:6" x14ac:dyDescent="0.25">
      <c r="A822" s="112" t="s">
        <v>300</v>
      </c>
      <c r="B822" s="395"/>
      <c r="C822" s="396"/>
      <c r="D822" s="397"/>
      <c r="E822" s="119"/>
      <c r="F822" s="398"/>
    </row>
    <row r="823" spans="1:6" x14ac:dyDescent="0.25">
      <c r="A823" s="112" t="s">
        <v>301</v>
      </c>
      <c r="B823" s="395"/>
      <c r="C823" s="396"/>
      <c r="D823" s="397"/>
      <c r="E823" s="119"/>
      <c r="F823" s="398"/>
    </row>
    <row r="824" spans="1:6" x14ac:dyDescent="0.25">
      <c r="A824" s="112" t="s">
        <v>302</v>
      </c>
      <c r="B824" s="395"/>
      <c r="C824" s="396"/>
      <c r="D824" s="397"/>
      <c r="E824" s="119"/>
      <c r="F824" s="398"/>
    </row>
    <row r="825" spans="1:6" x14ac:dyDescent="0.25">
      <c r="A825" s="112" t="s">
        <v>303</v>
      </c>
      <c r="B825" s="395"/>
      <c r="C825" s="396"/>
      <c r="D825" s="397"/>
      <c r="E825" s="119"/>
      <c r="F825" s="398"/>
    </row>
    <row r="826" spans="1:6" x14ac:dyDescent="0.25">
      <c r="A826" s="112" t="s">
        <v>304</v>
      </c>
      <c r="B826" s="395"/>
      <c r="C826" s="396"/>
      <c r="D826" s="397"/>
      <c r="E826" s="119"/>
      <c r="F826" s="398"/>
    </row>
    <row r="827" spans="1:6" x14ac:dyDescent="0.25">
      <c r="A827" s="112" t="s">
        <v>305</v>
      </c>
      <c r="B827" s="395"/>
      <c r="C827" s="396"/>
      <c r="D827" s="397"/>
      <c r="E827" s="119"/>
      <c r="F827" s="398"/>
    </row>
    <row r="828" spans="1:6" x14ac:dyDescent="0.25">
      <c r="A828" s="112" t="s">
        <v>306</v>
      </c>
      <c r="B828" s="395"/>
      <c r="C828" s="396"/>
      <c r="D828" s="397"/>
      <c r="E828" s="119"/>
      <c r="F828" s="398"/>
    </row>
    <row r="829" spans="1:6" x14ac:dyDescent="0.25">
      <c r="A829" s="112" t="s">
        <v>307</v>
      </c>
      <c r="B829" s="395"/>
      <c r="C829" s="396"/>
      <c r="D829" s="397"/>
      <c r="E829" s="119"/>
      <c r="F829" s="398"/>
    </row>
    <row r="830" spans="1:6" x14ac:dyDescent="0.25">
      <c r="A830" s="112" t="s">
        <v>308</v>
      </c>
      <c r="B830" s="395"/>
      <c r="C830" s="396"/>
      <c r="D830" s="397"/>
      <c r="E830" s="119"/>
      <c r="F830" s="398"/>
    </row>
    <row r="831" spans="1:6" x14ac:dyDescent="0.25">
      <c r="A831" s="112" t="s">
        <v>309</v>
      </c>
      <c r="B831" s="395"/>
      <c r="C831" s="396"/>
      <c r="D831" s="397"/>
      <c r="E831" s="119"/>
      <c r="F831" s="398"/>
    </row>
    <row r="832" spans="1:6" x14ac:dyDescent="0.25">
      <c r="A832" s="112" t="s">
        <v>310</v>
      </c>
      <c r="B832" s="395"/>
      <c r="C832" s="396"/>
      <c r="D832" s="397"/>
      <c r="E832" s="119"/>
      <c r="F832" s="398"/>
    </row>
    <row r="833" spans="1:6" x14ac:dyDescent="0.25">
      <c r="A833" s="112" t="s">
        <v>311</v>
      </c>
      <c r="B833" s="395"/>
      <c r="C833" s="396"/>
      <c r="D833" s="397"/>
      <c r="E833" s="119"/>
      <c r="F833" s="398"/>
    </row>
    <row r="834" spans="1:6" x14ac:dyDescent="0.25">
      <c r="A834" s="112" t="s">
        <v>312</v>
      </c>
      <c r="B834" s="395"/>
      <c r="C834" s="396"/>
      <c r="D834" s="397"/>
      <c r="E834" s="119"/>
      <c r="F834" s="398"/>
    </row>
    <row r="835" spans="1:6" x14ac:dyDescent="0.25">
      <c r="A835" s="112" t="s">
        <v>313</v>
      </c>
      <c r="B835" s="395"/>
      <c r="C835" s="396"/>
      <c r="D835" s="397"/>
      <c r="E835" s="119"/>
      <c r="F835" s="398"/>
    </row>
    <row r="836" spans="1:6" x14ac:dyDescent="0.25">
      <c r="A836" s="112" t="s">
        <v>314</v>
      </c>
      <c r="B836" s="395"/>
      <c r="C836" s="396"/>
      <c r="D836" s="397"/>
      <c r="E836" s="119"/>
      <c r="F836" s="398"/>
    </row>
    <row r="838" spans="1:6" x14ac:dyDescent="0.25">
      <c r="A838" s="108" t="str">
        <f>N_1!B158</f>
        <v>Kraftwerk 9</v>
      </c>
      <c r="B838" s="121" t="s">
        <v>72</v>
      </c>
      <c r="C838" s="122" t="s">
        <v>27</v>
      </c>
      <c r="D838" s="123" t="s">
        <v>339</v>
      </c>
      <c r="E838" s="124" t="s">
        <v>46</v>
      </c>
      <c r="F838" s="125" t="s">
        <v>2</v>
      </c>
    </row>
    <row r="839" spans="1:6" x14ac:dyDescent="0.25">
      <c r="A839" s="110" t="s">
        <v>246</v>
      </c>
      <c r="B839" s="194"/>
      <c r="C839" s="195">
        <f>SUM(C841:C940)</f>
        <v>0</v>
      </c>
      <c r="D839" s="195">
        <f>SUM(D841:D940)</f>
        <v>0</v>
      </c>
      <c r="E839" s="197"/>
      <c r="F839" s="198"/>
    </row>
    <row r="840" spans="1:6" x14ac:dyDescent="0.25">
      <c r="A840" s="111"/>
      <c r="B840" s="194"/>
      <c r="C840" s="194"/>
      <c r="D840" s="196"/>
      <c r="E840" s="197"/>
      <c r="F840" s="198"/>
    </row>
    <row r="841" spans="1:6" x14ac:dyDescent="0.25">
      <c r="A841" s="112" t="s">
        <v>30</v>
      </c>
      <c r="B841" s="113"/>
      <c r="C841" s="114">
        <v>0</v>
      </c>
      <c r="D841" s="117"/>
      <c r="E841" s="119"/>
      <c r="F841" s="126"/>
    </row>
    <row r="842" spans="1:6" x14ac:dyDescent="0.25">
      <c r="A842" s="112" t="s">
        <v>31</v>
      </c>
      <c r="B842" s="113"/>
      <c r="C842" s="114"/>
      <c r="D842" s="117"/>
      <c r="E842" s="119"/>
      <c r="F842" s="126"/>
    </row>
    <row r="843" spans="1:6" x14ac:dyDescent="0.25">
      <c r="A843" s="112" t="s">
        <v>32</v>
      </c>
      <c r="B843" s="113"/>
      <c r="C843" s="114"/>
      <c r="D843" s="117"/>
      <c r="E843" s="119"/>
      <c r="F843" s="126"/>
    </row>
    <row r="844" spans="1:6" x14ac:dyDescent="0.25">
      <c r="A844" s="112" t="s">
        <v>33</v>
      </c>
      <c r="B844" s="113"/>
      <c r="C844" s="114"/>
      <c r="D844" s="117"/>
      <c r="E844" s="119"/>
      <c r="F844" s="126"/>
    </row>
    <row r="845" spans="1:6" x14ac:dyDescent="0.25">
      <c r="A845" s="112" t="s">
        <v>34</v>
      </c>
      <c r="B845" s="113"/>
      <c r="C845" s="114"/>
      <c r="D845" s="117"/>
      <c r="E845" s="119"/>
      <c r="F845" s="126"/>
    </row>
    <row r="846" spans="1:6" x14ac:dyDescent="0.25">
      <c r="A846" s="112" t="s">
        <v>35</v>
      </c>
      <c r="B846" s="113"/>
      <c r="C846" s="114"/>
      <c r="D846" s="117"/>
      <c r="E846" s="119"/>
      <c r="F846" s="126"/>
    </row>
    <row r="847" spans="1:6" x14ac:dyDescent="0.25">
      <c r="A847" s="112" t="s">
        <v>36</v>
      </c>
      <c r="B847" s="113"/>
      <c r="C847" s="114"/>
      <c r="D847" s="117"/>
      <c r="E847" s="119"/>
      <c r="F847" s="126"/>
    </row>
    <row r="848" spans="1:6" x14ac:dyDescent="0.25">
      <c r="A848" s="112" t="s">
        <v>37</v>
      </c>
      <c r="B848" s="113"/>
      <c r="C848" s="114"/>
      <c r="D848" s="117"/>
      <c r="E848" s="119"/>
      <c r="F848" s="126"/>
    </row>
    <row r="849" spans="1:6" x14ac:dyDescent="0.25">
      <c r="A849" s="112" t="s">
        <v>38</v>
      </c>
      <c r="B849" s="113"/>
      <c r="C849" s="114"/>
      <c r="D849" s="117"/>
      <c r="E849" s="119"/>
      <c r="F849" s="126"/>
    </row>
    <row r="850" spans="1:6" x14ac:dyDescent="0.25">
      <c r="A850" s="112" t="s">
        <v>39</v>
      </c>
      <c r="B850" s="113"/>
      <c r="C850" s="114"/>
      <c r="D850" s="117"/>
      <c r="E850" s="119"/>
      <c r="F850" s="126"/>
    </row>
    <row r="851" spans="1:6" x14ac:dyDescent="0.25">
      <c r="A851" s="112" t="s">
        <v>128</v>
      </c>
      <c r="B851" s="113"/>
      <c r="C851" s="114"/>
      <c r="D851" s="117"/>
      <c r="E851" s="119"/>
      <c r="F851" s="126"/>
    </row>
    <row r="852" spans="1:6" x14ac:dyDescent="0.25">
      <c r="A852" s="112" t="s">
        <v>129</v>
      </c>
      <c r="B852" s="113"/>
      <c r="C852" s="114"/>
      <c r="D852" s="117"/>
      <c r="E852" s="119"/>
      <c r="F852" s="126"/>
    </row>
    <row r="853" spans="1:6" x14ac:dyDescent="0.25">
      <c r="A853" s="112" t="s">
        <v>130</v>
      </c>
      <c r="B853" s="113"/>
      <c r="C853" s="114"/>
      <c r="D853" s="117"/>
      <c r="E853" s="119"/>
      <c r="F853" s="126"/>
    </row>
    <row r="854" spans="1:6" x14ac:dyDescent="0.25">
      <c r="A854" s="112" t="s">
        <v>131</v>
      </c>
      <c r="B854" s="113"/>
      <c r="C854" s="114"/>
      <c r="D854" s="117"/>
      <c r="E854" s="119"/>
      <c r="F854" s="126"/>
    </row>
    <row r="855" spans="1:6" x14ac:dyDescent="0.25">
      <c r="A855" s="112" t="s">
        <v>132</v>
      </c>
      <c r="B855" s="113"/>
      <c r="C855" s="114"/>
      <c r="D855" s="117"/>
      <c r="E855" s="119"/>
      <c r="F855" s="126"/>
    </row>
    <row r="856" spans="1:6" x14ac:dyDescent="0.25">
      <c r="A856" s="112" t="s">
        <v>133</v>
      </c>
      <c r="B856" s="113"/>
      <c r="C856" s="114"/>
      <c r="D856" s="117"/>
      <c r="E856" s="119"/>
      <c r="F856" s="126"/>
    </row>
    <row r="857" spans="1:6" x14ac:dyDescent="0.25">
      <c r="A857" s="112" t="s">
        <v>134</v>
      </c>
      <c r="B857" s="113"/>
      <c r="C857" s="114"/>
      <c r="D857" s="117"/>
      <c r="E857" s="119"/>
      <c r="F857" s="126"/>
    </row>
    <row r="858" spans="1:6" x14ac:dyDescent="0.25">
      <c r="A858" s="112" t="s">
        <v>135</v>
      </c>
      <c r="B858" s="113"/>
      <c r="C858" s="114"/>
      <c r="D858" s="117"/>
      <c r="E858" s="119"/>
      <c r="F858" s="126"/>
    </row>
    <row r="859" spans="1:6" x14ac:dyDescent="0.25">
      <c r="A859" s="112" t="s">
        <v>136</v>
      </c>
      <c r="B859" s="113"/>
      <c r="C859" s="114"/>
      <c r="D859" s="117"/>
      <c r="E859" s="119"/>
      <c r="F859" s="126"/>
    </row>
    <row r="860" spans="1:6" x14ac:dyDescent="0.25">
      <c r="A860" s="112" t="s">
        <v>137</v>
      </c>
      <c r="B860" s="113"/>
      <c r="C860" s="114"/>
      <c r="D860" s="117"/>
      <c r="E860" s="119"/>
      <c r="F860" s="126"/>
    </row>
    <row r="861" spans="1:6" x14ac:dyDescent="0.25">
      <c r="A861" s="112" t="s">
        <v>140</v>
      </c>
      <c r="B861" s="113"/>
      <c r="C861" s="114"/>
      <c r="D861" s="117"/>
      <c r="E861" s="119"/>
      <c r="F861" s="126"/>
    </row>
    <row r="862" spans="1:6" x14ac:dyDescent="0.25">
      <c r="A862" s="112" t="s">
        <v>141</v>
      </c>
      <c r="B862" s="113"/>
      <c r="C862" s="114"/>
      <c r="D862" s="117"/>
      <c r="E862" s="119"/>
      <c r="F862" s="126"/>
    </row>
    <row r="863" spans="1:6" x14ac:dyDescent="0.25">
      <c r="A863" s="112" t="s">
        <v>142</v>
      </c>
      <c r="B863" s="113"/>
      <c r="C863" s="114"/>
      <c r="D863" s="117"/>
      <c r="E863" s="119"/>
      <c r="F863" s="126"/>
    </row>
    <row r="864" spans="1:6" x14ac:dyDescent="0.25">
      <c r="A864" s="112" t="s">
        <v>143</v>
      </c>
      <c r="B864" s="113"/>
      <c r="C864" s="114"/>
      <c r="D864" s="117"/>
      <c r="E864" s="119"/>
      <c r="F864" s="126"/>
    </row>
    <row r="865" spans="1:6" x14ac:dyDescent="0.25">
      <c r="A865" s="112" t="s">
        <v>144</v>
      </c>
      <c r="B865" s="113"/>
      <c r="C865" s="114"/>
      <c r="D865" s="117"/>
      <c r="E865" s="119"/>
      <c r="F865" s="126"/>
    </row>
    <row r="866" spans="1:6" x14ac:dyDescent="0.25">
      <c r="A866" s="112" t="s">
        <v>145</v>
      </c>
      <c r="B866" s="113"/>
      <c r="C866" s="114"/>
      <c r="D866" s="117"/>
      <c r="E866" s="119"/>
      <c r="F866" s="126"/>
    </row>
    <row r="867" spans="1:6" x14ac:dyDescent="0.25">
      <c r="A867" s="112" t="s">
        <v>146</v>
      </c>
      <c r="B867" s="113"/>
      <c r="C867" s="114"/>
      <c r="D867" s="117"/>
      <c r="E867" s="119"/>
      <c r="F867" s="126"/>
    </row>
    <row r="868" spans="1:6" x14ac:dyDescent="0.25">
      <c r="A868" s="112" t="s">
        <v>147</v>
      </c>
      <c r="B868" s="113"/>
      <c r="C868" s="114"/>
      <c r="D868" s="117"/>
      <c r="E868" s="119"/>
      <c r="F868" s="126"/>
    </row>
    <row r="869" spans="1:6" x14ac:dyDescent="0.25">
      <c r="A869" s="112" t="s">
        <v>148</v>
      </c>
      <c r="B869" s="113"/>
      <c r="C869" s="114"/>
      <c r="D869" s="117"/>
      <c r="E869" s="119"/>
      <c r="F869" s="126"/>
    </row>
    <row r="870" spans="1:6" x14ac:dyDescent="0.25">
      <c r="A870" s="112" t="s">
        <v>149</v>
      </c>
      <c r="B870" s="113"/>
      <c r="C870" s="114"/>
      <c r="D870" s="117"/>
      <c r="E870" s="119"/>
      <c r="F870" s="126"/>
    </row>
    <row r="871" spans="1:6" x14ac:dyDescent="0.25">
      <c r="A871" s="112" t="s">
        <v>150</v>
      </c>
      <c r="B871" s="113"/>
      <c r="C871" s="114"/>
      <c r="D871" s="117"/>
      <c r="E871" s="119"/>
      <c r="F871" s="126"/>
    </row>
    <row r="872" spans="1:6" x14ac:dyDescent="0.25">
      <c r="A872" s="112" t="s">
        <v>151</v>
      </c>
      <c r="B872" s="113"/>
      <c r="C872" s="114"/>
      <c r="D872" s="117"/>
      <c r="E872" s="119"/>
      <c r="F872" s="126"/>
    </row>
    <row r="873" spans="1:6" x14ac:dyDescent="0.25">
      <c r="A873" s="112" t="s">
        <v>152</v>
      </c>
      <c r="B873" s="113"/>
      <c r="C873" s="114"/>
      <c r="D873" s="117"/>
      <c r="E873" s="119"/>
      <c r="F873" s="126"/>
    </row>
    <row r="874" spans="1:6" x14ac:dyDescent="0.25">
      <c r="A874" s="112" t="s">
        <v>153</v>
      </c>
      <c r="B874" s="113"/>
      <c r="C874" s="114"/>
      <c r="D874" s="117"/>
      <c r="E874" s="119"/>
      <c r="F874" s="126"/>
    </row>
    <row r="875" spans="1:6" x14ac:dyDescent="0.25">
      <c r="A875" s="112" t="s">
        <v>154</v>
      </c>
      <c r="B875" s="113"/>
      <c r="C875" s="114"/>
      <c r="D875" s="117"/>
      <c r="E875" s="119"/>
      <c r="F875" s="126"/>
    </row>
    <row r="876" spans="1:6" x14ac:dyDescent="0.25">
      <c r="A876" s="112" t="s">
        <v>155</v>
      </c>
      <c r="B876" s="113"/>
      <c r="C876" s="114"/>
      <c r="D876" s="117"/>
      <c r="E876" s="119"/>
      <c r="F876" s="126"/>
    </row>
    <row r="877" spans="1:6" x14ac:dyDescent="0.25">
      <c r="A877" s="112" t="s">
        <v>156</v>
      </c>
      <c r="B877" s="113"/>
      <c r="C877" s="114"/>
      <c r="D877" s="117"/>
      <c r="E877" s="119"/>
      <c r="F877" s="126"/>
    </row>
    <row r="878" spans="1:6" x14ac:dyDescent="0.25">
      <c r="A878" s="112" t="s">
        <v>157</v>
      </c>
      <c r="B878" s="113"/>
      <c r="C878" s="114"/>
      <c r="D878" s="117"/>
      <c r="E878" s="119"/>
      <c r="F878" s="126"/>
    </row>
    <row r="879" spans="1:6" x14ac:dyDescent="0.25">
      <c r="A879" s="112" t="s">
        <v>158</v>
      </c>
      <c r="B879" s="113"/>
      <c r="C879" s="114"/>
      <c r="D879" s="117"/>
      <c r="E879" s="119"/>
      <c r="F879" s="126"/>
    </row>
    <row r="880" spans="1:6" s="399" customFormat="1" x14ac:dyDescent="0.25">
      <c r="A880" s="394" t="s">
        <v>159</v>
      </c>
      <c r="B880" s="395"/>
      <c r="C880" s="396"/>
      <c r="D880" s="397"/>
      <c r="E880" s="119"/>
      <c r="F880" s="398"/>
    </row>
    <row r="881" spans="1:6" x14ac:dyDescent="0.25">
      <c r="A881" s="112" t="s">
        <v>255</v>
      </c>
      <c r="B881" s="395"/>
      <c r="C881" s="396"/>
      <c r="D881" s="397"/>
      <c r="E881" s="119"/>
      <c r="F881" s="398"/>
    </row>
    <row r="882" spans="1:6" x14ac:dyDescent="0.25">
      <c r="A882" s="112" t="s">
        <v>256</v>
      </c>
      <c r="B882" s="395"/>
      <c r="C882" s="396"/>
      <c r="D882" s="397"/>
      <c r="E882" s="119"/>
      <c r="F882" s="398"/>
    </row>
    <row r="883" spans="1:6" x14ac:dyDescent="0.25">
      <c r="A883" s="112" t="s">
        <v>257</v>
      </c>
      <c r="B883" s="395"/>
      <c r="C883" s="396"/>
      <c r="D883" s="397"/>
      <c r="E883" s="119"/>
      <c r="F883" s="398"/>
    </row>
    <row r="884" spans="1:6" x14ac:dyDescent="0.25">
      <c r="A884" s="112" t="s">
        <v>258</v>
      </c>
      <c r="B884" s="395"/>
      <c r="C884" s="396"/>
      <c r="D884" s="397"/>
      <c r="E884" s="119"/>
      <c r="F884" s="398"/>
    </row>
    <row r="885" spans="1:6" x14ac:dyDescent="0.25">
      <c r="A885" s="112" t="s">
        <v>259</v>
      </c>
      <c r="B885" s="395"/>
      <c r="C885" s="396"/>
      <c r="D885" s="397"/>
      <c r="E885" s="119"/>
      <c r="F885" s="398"/>
    </row>
    <row r="886" spans="1:6" x14ac:dyDescent="0.25">
      <c r="A886" s="112" t="s">
        <v>260</v>
      </c>
      <c r="B886" s="395"/>
      <c r="C886" s="396"/>
      <c r="D886" s="397"/>
      <c r="E886" s="119"/>
      <c r="F886" s="398"/>
    </row>
    <row r="887" spans="1:6" x14ac:dyDescent="0.25">
      <c r="A887" s="112" t="s">
        <v>261</v>
      </c>
      <c r="B887" s="395"/>
      <c r="C887" s="396"/>
      <c r="D887" s="397"/>
      <c r="E887" s="119"/>
      <c r="F887" s="398"/>
    </row>
    <row r="888" spans="1:6" x14ac:dyDescent="0.25">
      <c r="A888" s="112" t="s">
        <v>262</v>
      </c>
      <c r="B888" s="395"/>
      <c r="C888" s="396"/>
      <c r="D888" s="397"/>
      <c r="E888" s="119"/>
      <c r="F888" s="398"/>
    </row>
    <row r="889" spans="1:6" x14ac:dyDescent="0.25">
      <c r="A889" s="112" t="s">
        <v>263</v>
      </c>
      <c r="B889" s="395"/>
      <c r="C889" s="396"/>
      <c r="D889" s="397"/>
      <c r="E889" s="119"/>
      <c r="F889" s="398"/>
    </row>
    <row r="890" spans="1:6" x14ac:dyDescent="0.25">
      <c r="A890" s="112" t="s">
        <v>264</v>
      </c>
      <c r="B890" s="395"/>
      <c r="C890" s="396"/>
      <c r="D890" s="397"/>
      <c r="E890" s="119"/>
      <c r="F890" s="398"/>
    </row>
    <row r="891" spans="1:6" x14ac:dyDescent="0.25">
      <c r="A891" s="112" t="s">
        <v>265</v>
      </c>
      <c r="B891" s="395"/>
      <c r="C891" s="396"/>
      <c r="D891" s="397"/>
      <c r="E891" s="119"/>
      <c r="F891" s="398"/>
    </row>
    <row r="892" spans="1:6" x14ac:dyDescent="0.25">
      <c r="A892" s="112" t="s">
        <v>266</v>
      </c>
      <c r="B892" s="395"/>
      <c r="C892" s="396"/>
      <c r="D892" s="397"/>
      <c r="E892" s="119"/>
      <c r="F892" s="398"/>
    </row>
    <row r="893" spans="1:6" x14ac:dyDescent="0.25">
      <c r="A893" s="112" t="s">
        <v>267</v>
      </c>
      <c r="B893" s="395"/>
      <c r="C893" s="396"/>
      <c r="D893" s="397"/>
      <c r="E893" s="119"/>
      <c r="F893" s="398"/>
    </row>
    <row r="894" spans="1:6" x14ac:dyDescent="0.25">
      <c r="A894" s="112" t="s">
        <v>268</v>
      </c>
      <c r="B894" s="395"/>
      <c r="C894" s="396"/>
      <c r="D894" s="397"/>
      <c r="E894" s="119"/>
      <c r="F894" s="398"/>
    </row>
    <row r="895" spans="1:6" x14ac:dyDescent="0.25">
      <c r="A895" s="112" t="s">
        <v>269</v>
      </c>
      <c r="B895" s="395"/>
      <c r="C895" s="396"/>
      <c r="D895" s="397"/>
      <c r="E895" s="119"/>
      <c r="F895" s="398"/>
    </row>
    <row r="896" spans="1:6" x14ac:dyDescent="0.25">
      <c r="A896" s="112" t="s">
        <v>270</v>
      </c>
      <c r="B896" s="395"/>
      <c r="C896" s="396"/>
      <c r="D896" s="397"/>
      <c r="E896" s="119"/>
      <c r="F896" s="398"/>
    </row>
    <row r="897" spans="1:6" x14ac:dyDescent="0.25">
      <c r="A897" s="112" t="s">
        <v>271</v>
      </c>
      <c r="B897" s="395"/>
      <c r="C897" s="396"/>
      <c r="D897" s="397"/>
      <c r="E897" s="119"/>
      <c r="F897" s="398"/>
    </row>
    <row r="898" spans="1:6" x14ac:dyDescent="0.25">
      <c r="A898" s="112" t="s">
        <v>272</v>
      </c>
      <c r="B898" s="395"/>
      <c r="C898" s="396"/>
      <c r="D898" s="397"/>
      <c r="E898" s="119"/>
      <c r="F898" s="398"/>
    </row>
    <row r="899" spans="1:6" x14ac:dyDescent="0.25">
      <c r="A899" s="112" t="s">
        <v>273</v>
      </c>
      <c r="B899" s="395"/>
      <c r="C899" s="396"/>
      <c r="D899" s="397"/>
      <c r="E899" s="119"/>
      <c r="F899" s="398"/>
    </row>
    <row r="900" spans="1:6" x14ac:dyDescent="0.25">
      <c r="A900" s="112" t="s">
        <v>274</v>
      </c>
      <c r="B900" s="395"/>
      <c r="C900" s="396"/>
      <c r="D900" s="397"/>
      <c r="E900" s="119"/>
      <c r="F900" s="398"/>
    </row>
    <row r="901" spans="1:6" x14ac:dyDescent="0.25">
      <c r="A901" s="112" t="s">
        <v>275</v>
      </c>
      <c r="B901" s="395"/>
      <c r="C901" s="396"/>
      <c r="D901" s="397"/>
      <c r="E901" s="119"/>
      <c r="F901" s="398"/>
    </row>
    <row r="902" spans="1:6" x14ac:dyDescent="0.25">
      <c r="A902" s="112" t="s">
        <v>276</v>
      </c>
      <c r="B902" s="395"/>
      <c r="C902" s="396"/>
      <c r="D902" s="397"/>
      <c r="E902" s="119"/>
      <c r="F902" s="398"/>
    </row>
    <row r="903" spans="1:6" x14ac:dyDescent="0.25">
      <c r="A903" s="112" t="s">
        <v>277</v>
      </c>
      <c r="B903" s="395"/>
      <c r="C903" s="396"/>
      <c r="D903" s="397"/>
      <c r="E903" s="119"/>
      <c r="F903" s="398"/>
    </row>
    <row r="904" spans="1:6" x14ac:dyDescent="0.25">
      <c r="A904" s="112" t="s">
        <v>278</v>
      </c>
      <c r="B904" s="395"/>
      <c r="C904" s="396"/>
      <c r="D904" s="397"/>
      <c r="E904" s="119"/>
      <c r="F904" s="398"/>
    </row>
    <row r="905" spans="1:6" x14ac:dyDescent="0.25">
      <c r="A905" s="112" t="s">
        <v>279</v>
      </c>
      <c r="B905" s="395"/>
      <c r="C905" s="396"/>
      <c r="D905" s="397"/>
      <c r="E905" s="119"/>
      <c r="F905" s="398"/>
    </row>
    <row r="906" spans="1:6" x14ac:dyDescent="0.25">
      <c r="A906" s="112" t="s">
        <v>280</v>
      </c>
      <c r="B906" s="395"/>
      <c r="C906" s="396"/>
      <c r="D906" s="397"/>
      <c r="E906" s="119"/>
      <c r="F906" s="398"/>
    </row>
    <row r="907" spans="1:6" x14ac:dyDescent="0.25">
      <c r="A907" s="112" t="s">
        <v>281</v>
      </c>
      <c r="B907" s="395"/>
      <c r="C907" s="396"/>
      <c r="D907" s="397"/>
      <c r="E907" s="119"/>
      <c r="F907" s="398"/>
    </row>
    <row r="908" spans="1:6" x14ac:dyDescent="0.25">
      <c r="A908" s="112" t="s">
        <v>282</v>
      </c>
      <c r="B908" s="395"/>
      <c r="C908" s="396"/>
      <c r="D908" s="397"/>
      <c r="E908" s="119"/>
      <c r="F908" s="398"/>
    </row>
    <row r="909" spans="1:6" x14ac:dyDescent="0.25">
      <c r="A909" s="112" t="s">
        <v>283</v>
      </c>
      <c r="B909" s="395"/>
      <c r="C909" s="396"/>
      <c r="D909" s="397"/>
      <c r="E909" s="119"/>
      <c r="F909" s="398"/>
    </row>
    <row r="910" spans="1:6" x14ac:dyDescent="0.25">
      <c r="A910" s="112" t="s">
        <v>284</v>
      </c>
      <c r="B910" s="395"/>
      <c r="C910" s="396"/>
      <c r="D910" s="397"/>
      <c r="E910" s="119"/>
      <c r="F910" s="398"/>
    </row>
    <row r="911" spans="1:6" x14ac:dyDescent="0.25">
      <c r="A911" s="112" t="s">
        <v>285</v>
      </c>
      <c r="B911" s="395"/>
      <c r="C911" s="396"/>
      <c r="D911" s="397"/>
      <c r="E911" s="119"/>
      <c r="F911" s="398"/>
    </row>
    <row r="912" spans="1:6" x14ac:dyDescent="0.25">
      <c r="A912" s="112" t="s">
        <v>286</v>
      </c>
      <c r="B912" s="395"/>
      <c r="C912" s="396"/>
      <c r="D912" s="397"/>
      <c r="E912" s="119"/>
      <c r="F912" s="398"/>
    </row>
    <row r="913" spans="1:6" x14ac:dyDescent="0.25">
      <c r="A913" s="112" t="s">
        <v>287</v>
      </c>
      <c r="B913" s="395"/>
      <c r="C913" s="396"/>
      <c r="D913" s="397"/>
      <c r="E913" s="119"/>
      <c r="F913" s="398"/>
    </row>
    <row r="914" spans="1:6" x14ac:dyDescent="0.25">
      <c r="A914" s="112" t="s">
        <v>288</v>
      </c>
      <c r="B914" s="395"/>
      <c r="C914" s="396"/>
      <c r="D914" s="397"/>
      <c r="E914" s="119"/>
      <c r="F914" s="398"/>
    </row>
    <row r="915" spans="1:6" x14ac:dyDescent="0.25">
      <c r="A915" s="112" t="s">
        <v>289</v>
      </c>
      <c r="B915" s="395"/>
      <c r="C915" s="396"/>
      <c r="D915" s="397"/>
      <c r="E915" s="119"/>
      <c r="F915" s="398"/>
    </row>
    <row r="916" spans="1:6" x14ac:dyDescent="0.25">
      <c r="A916" s="112" t="s">
        <v>290</v>
      </c>
      <c r="B916" s="395"/>
      <c r="C916" s="396"/>
      <c r="D916" s="397"/>
      <c r="E916" s="119"/>
      <c r="F916" s="398"/>
    </row>
    <row r="917" spans="1:6" x14ac:dyDescent="0.25">
      <c r="A917" s="112" t="s">
        <v>291</v>
      </c>
      <c r="B917" s="395"/>
      <c r="C917" s="396"/>
      <c r="D917" s="397"/>
      <c r="E917" s="119"/>
      <c r="F917" s="398"/>
    </row>
    <row r="918" spans="1:6" x14ac:dyDescent="0.25">
      <c r="A918" s="112" t="s">
        <v>292</v>
      </c>
      <c r="B918" s="395"/>
      <c r="C918" s="396"/>
      <c r="D918" s="397"/>
      <c r="E918" s="119"/>
      <c r="F918" s="398"/>
    </row>
    <row r="919" spans="1:6" x14ac:dyDescent="0.25">
      <c r="A919" s="112" t="s">
        <v>293</v>
      </c>
      <c r="B919" s="395"/>
      <c r="C919" s="396"/>
      <c r="D919" s="397"/>
      <c r="E919" s="119"/>
      <c r="F919" s="398"/>
    </row>
    <row r="920" spans="1:6" x14ac:dyDescent="0.25">
      <c r="A920" s="394" t="s">
        <v>294</v>
      </c>
      <c r="B920" s="395"/>
      <c r="C920" s="396"/>
      <c r="D920" s="397"/>
      <c r="E920" s="119"/>
      <c r="F920" s="398"/>
    </row>
    <row r="921" spans="1:6" x14ac:dyDescent="0.25">
      <c r="A921" s="112" t="s">
        <v>295</v>
      </c>
      <c r="B921" s="395"/>
      <c r="C921" s="396"/>
      <c r="D921" s="397"/>
      <c r="E921" s="119"/>
      <c r="F921" s="398"/>
    </row>
    <row r="922" spans="1:6" x14ac:dyDescent="0.25">
      <c r="A922" s="112" t="s">
        <v>296</v>
      </c>
      <c r="B922" s="395"/>
      <c r="C922" s="396"/>
      <c r="D922" s="397"/>
      <c r="E922" s="119"/>
      <c r="F922" s="398"/>
    </row>
    <row r="923" spans="1:6" x14ac:dyDescent="0.25">
      <c r="A923" s="112" t="s">
        <v>297</v>
      </c>
      <c r="B923" s="395"/>
      <c r="C923" s="396"/>
      <c r="D923" s="397"/>
      <c r="E923" s="119"/>
      <c r="F923" s="398"/>
    </row>
    <row r="924" spans="1:6" x14ac:dyDescent="0.25">
      <c r="A924" s="112" t="s">
        <v>298</v>
      </c>
      <c r="B924" s="395"/>
      <c r="C924" s="396"/>
      <c r="D924" s="397"/>
      <c r="E924" s="119"/>
      <c r="F924" s="398"/>
    </row>
    <row r="925" spans="1:6" x14ac:dyDescent="0.25">
      <c r="A925" s="112" t="s">
        <v>299</v>
      </c>
      <c r="B925" s="395"/>
      <c r="C925" s="396"/>
      <c r="D925" s="397"/>
      <c r="E925" s="119"/>
      <c r="F925" s="398"/>
    </row>
    <row r="926" spans="1:6" x14ac:dyDescent="0.25">
      <c r="A926" s="112" t="s">
        <v>300</v>
      </c>
      <c r="B926" s="395"/>
      <c r="C926" s="396"/>
      <c r="D926" s="397"/>
      <c r="E926" s="119"/>
      <c r="F926" s="398"/>
    </row>
    <row r="927" spans="1:6" x14ac:dyDescent="0.25">
      <c r="A927" s="112" t="s">
        <v>301</v>
      </c>
      <c r="B927" s="395"/>
      <c r="C927" s="396"/>
      <c r="D927" s="397"/>
      <c r="E927" s="119"/>
      <c r="F927" s="398"/>
    </row>
    <row r="928" spans="1:6" x14ac:dyDescent="0.25">
      <c r="A928" s="112" t="s">
        <v>302</v>
      </c>
      <c r="B928" s="395"/>
      <c r="C928" s="396"/>
      <c r="D928" s="397"/>
      <c r="E928" s="119"/>
      <c r="F928" s="398"/>
    </row>
    <row r="929" spans="1:6" x14ac:dyDescent="0.25">
      <c r="A929" s="112" t="s">
        <v>303</v>
      </c>
      <c r="B929" s="395"/>
      <c r="C929" s="396"/>
      <c r="D929" s="397"/>
      <c r="E929" s="119"/>
      <c r="F929" s="398"/>
    </row>
    <row r="930" spans="1:6" x14ac:dyDescent="0.25">
      <c r="A930" s="112" t="s">
        <v>304</v>
      </c>
      <c r="B930" s="395"/>
      <c r="C930" s="396"/>
      <c r="D930" s="397"/>
      <c r="E930" s="119"/>
      <c r="F930" s="398"/>
    </row>
    <row r="931" spans="1:6" x14ac:dyDescent="0.25">
      <c r="A931" s="112" t="s">
        <v>305</v>
      </c>
      <c r="B931" s="395"/>
      <c r="C931" s="396"/>
      <c r="D931" s="397"/>
      <c r="E931" s="119"/>
      <c r="F931" s="398"/>
    </row>
    <row r="932" spans="1:6" x14ac:dyDescent="0.25">
      <c r="A932" s="112" t="s">
        <v>306</v>
      </c>
      <c r="B932" s="395"/>
      <c r="C932" s="396"/>
      <c r="D932" s="397"/>
      <c r="E932" s="119"/>
      <c r="F932" s="398"/>
    </row>
    <row r="933" spans="1:6" x14ac:dyDescent="0.25">
      <c r="A933" s="112" t="s">
        <v>307</v>
      </c>
      <c r="B933" s="395"/>
      <c r="C933" s="396"/>
      <c r="D933" s="397"/>
      <c r="E933" s="119"/>
      <c r="F933" s="398"/>
    </row>
    <row r="934" spans="1:6" x14ac:dyDescent="0.25">
      <c r="A934" s="112" t="s">
        <v>308</v>
      </c>
      <c r="B934" s="395"/>
      <c r="C934" s="396"/>
      <c r="D934" s="397"/>
      <c r="E934" s="119"/>
      <c r="F934" s="398"/>
    </row>
    <row r="935" spans="1:6" x14ac:dyDescent="0.25">
      <c r="A935" s="112" t="s">
        <v>309</v>
      </c>
      <c r="B935" s="395"/>
      <c r="C935" s="396"/>
      <c r="D935" s="397"/>
      <c r="E935" s="119"/>
      <c r="F935" s="398"/>
    </row>
    <row r="936" spans="1:6" x14ac:dyDescent="0.25">
      <c r="A936" s="112" t="s">
        <v>310</v>
      </c>
      <c r="B936" s="395"/>
      <c r="C936" s="396"/>
      <c r="D936" s="397"/>
      <c r="E936" s="119"/>
      <c r="F936" s="398"/>
    </row>
    <row r="937" spans="1:6" x14ac:dyDescent="0.25">
      <c r="A937" s="112" t="s">
        <v>311</v>
      </c>
      <c r="B937" s="395"/>
      <c r="C937" s="396"/>
      <c r="D937" s="397"/>
      <c r="E937" s="119"/>
      <c r="F937" s="398"/>
    </row>
    <row r="938" spans="1:6" x14ac:dyDescent="0.25">
      <c r="A938" s="112" t="s">
        <v>312</v>
      </c>
      <c r="B938" s="395"/>
      <c r="C938" s="396"/>
      <c r="D938" s="397"/>
      <c r="E938" s="119"/>
      <c r="F938" s="398"/>
    </row>
    <row r="939" spans="1:6" x14ac:dyDescent="0.25">
      <c r="A939" s="112" t="s">
        <v>313</v>
      </c>
      <c r="B939" s="395"/>
      <c r="C939" s="396"/>
      <c r="D939" s="397"/>
      <c r="E939" s="119"/>
      <c r="F939" s="398"/>
    </row>
    <row r="940" spans="1:6" x14ac:dyDescent="0.25">
      <c r="A940" s="112" t="s">
        <v>314</v>
      </c>
      <c r="B940" s="395"/>
      <c r="C940" s="396"/>
      <c r="D940" s="397"/>
      <c r="E940" s="119"/>
      <c r="F940" s="398"/>
    </row>
    <row r="942" spans="1:6" x14ac:dyDescent="0.25">
      <c r="A942" s="108" t="str">
        <f>N_1!B175</f>
        <v>Kraftwerk 10</v>
      </c>
      <c r="B942" s="121" t="s">
        <v>72</v>
      </c>
      <c r="C942" s="122" t="s">
        <v>27</v>
      </c>
      <c r="D942" s="123" t="s">
        <v>339</v>
      </c>
      <c r="E942" s="124" t="s">
        <v>46</v>
      </c>
      <c r="F942" s="125" t="s">
        <v>2</v>
      </c>
    </row>
    <row r="943" spans="1:6" x14ac:dyDescent="0.25">
      <c r="A943" s="110" t="s">
        <v>246</v>
      </c>
      <c r="B943" s="194"/>
      <c r="C943" s="195">
        <f>SUM(C945:C1044)</f>
        <v>0</v>
      </c>
      <c r="D943" s="195">
        <f>SUM(D945:D1044)</f>
        <v>0</v>
      </c>
      <c r="E943" s="197"/>
      <c r="F943" s="198"/>
    </row>
    <row r="944" spans="1:6" x14ac:dyDescent="0.25">
      <c r="A944" s="111"/>
      <c r="B944" s="194"/>
      <c r="C944" s="194"/>
      <c r="D944" s="196"/>
      <c r="E944" s="197"/>
      <c r="F944" s="198"/>
    </row>
    <row r="945" spans="1:6" x14ac:dyDescent="0.25">
      <c r="A945" s="112" t="s">
        <v>30</v>
      </c>
      <c r="B945" s="113"/>
      <c r="C945" s="114">
        <v>0</v>
      </c>
      <c r="D945" s="117"/>
      <c r="E945" s="119"/>
      <c r="F945" s="126"/>
    </row>
    <row r="946" spans="1:6" x14ac:dyDescent="0.25">
      <c r="A946" s="112" t="s">
        <v>31</v>
      </c>
      <c r="B946" s="113"/>
      <c r="C946" s="114"/>
      <c r="D946" s="117"/>
      <c r="E946" s="119"/>
      <c r="F946" s="126"/>
    </row>
    <row r="947" spans="1:6" x14ac:dyDescent="0.25">
      <c r="A947" s="112" t="s">
        <v>32</v>
      </c>
      <c r="B947" s="113"/>
      <c r="C947" s="114"/>
      <c r="D947" s="117"/>
      <c r="E947" s="119"/>
      <c r="F947" s="126"/>
    </row>
    <row r="948" spans="1:6" x14ac:dyDescent="0.25">
      <c r="A948" s="112" t="s">
        <v>33</v>
      </c>
      <c r="B948" s="113"/>
      <c r="C948" s="114"/>
      <c r="D948" s="117"/>
      <c r="E948" s="119"/>
      <c r="F948" s="126"/>
    </row>
    <row r="949" spans="1:6" x14ac:dyDescent="0.25">
      <c r="A949" s="112" t="s">
        <v>34</v>
      </c>
      <c r="B949" s="113"/>
      <c r="C949" s="114"/>
      <c r="D949" s="117"/>
      <c r="E949" s="119"/>
      <c r="F949" s="126"/>
    </row>
    <row r="950" spans="1:6" x14ac:dyDescent="0.25">
      <c r="A950" s="112" t="s">
        <v>35</v>
      </c>
      <c r="B950" s="113"/>
      <c r="C950" s="114"/>
      <c r="D950" s="117"/>
      <c r="E950" s="119"/>
      <c r="F950" s="126"/>
    </row>
    <row r="951" spans="1:6" x14ac:dyDescent="0.25">
      <c r="A951" s="112" t="s">
        <v>36</v>
      </c>
      <c r="B951" s="113"/>
      <c r="C951" s="114"/>
      <c r="D951" s="117"/>
      <c r="E951" s="119"/>
      <c r="F951" s="126"/>
    </row>
    <row r="952" spans="1:6" x14ac:dyDescent="0.25">
      <c r="A952" s="112" t="s">
        <v>37</v>
      </c>
      <c r="B952" s="113"/>
      <c r="C952" s="114"/>
      <c r="D952" s="117"/>
      <c r="E952" s="119"/>
      <c r="F952" s="126"/>
    </row>
    <row r="953" spans="1:6" x14ac:dyDescent="0.25">
      <c r="A953" s="112" t="s">
        <v>38</v>
      </c>
      <c r="B953" s="113"/>
      <c r="C953" s="114"/>
      <c r="D953" s="117"/>
      <c r="E953" s="119"/>
      <c r="F953" s="126"/>
    </row>
    <row r="954" spans="1:6" x14ac:dyDescent="0.25">
      <c r="A954" s="112" t="s">
        <v>39</v>
      </c>
      <c r="B954" s="113"/>
      <c r="C954" s="114"/>
      <c r="D954" s="117"/>
      <c r="E954" s="119"/>
      <c r="F954" s="126"/>
    </row>
    <row r="955" spans="1:6" x14ac:dyDescent="0.25">
      <c r="A955" s="112" t="s">
        <v>128</v>
      </c>
      <c r="B955" s="113"/>
      <c r="C955" s="114"/>
      <c r="D955" s="117"/>
      <c r="E955" s="119"/>
      <c r="F955" s="126"/>
    </row>
    <row r="956" spans="1:6" x14ac:dyDescent="0.25">
      <c r="A956" s="112" t="s">
        <v>129</v>
      </c>
      <c r="B956" s="113"/>
      <c r="C956" s="114"/>
      <c r="D956" s="117"/>
      <c r="E956" s="119"/>
      <c r="F956" s="126"/>
    </row>
    <row r="957" spans="1:6" x14ac:dyDescent="0.25">
      <c r="A957" s="112" t="s">
        <v>130</v>
      </c>
      <c r="B957" s="113"/>
      <c r="C957" s="114"/>
      <c r="D957" s="117"/>
      <c r="E957" s="119"/>
      <c r="F957" s="126"/>
    </row>
    <row r="958" spans="1:6" x14ac:dyDescent="0.25">
      <c r="A958" s="112" t="s">
        <v>131</v>
      </c>
      <c r="B958" s="113"/>
      <c r="C958" s="114"/>
      <c r="D958" s="117"/>
      <c r="E958" s="119"/>
      <c r="F958" s="126"/>
    </row>
    <row r="959" spans="1:6" x14ac:dyDescent="0.25">
      <c r="A959" s="112" t="s">
        <v>132</v>
      </c>
      <c r="B959" s="113"/>
      <c r="C959" s="114"/>
      <c r="D959" s="117"/>
      <c r="E959" s="119"/>
      <c r="F959" s="126"/>
    </row>
    <row r="960" spans="1:6" x14ac:dyDescent="0.25">
      <c r="A960" s="112" t="s">
        <v>133</v>
      </c>
      <c r="B960" s="113"/>
      <c r="C960" s="114"/>
      <c r="D960" s="117"/>
      <c r="E960" s="119"/>
      <c r="F960" s="126"/>
    </row>
    <row r="961" spans="1:6" x14ac:dyDescent="0.25">
      <c r="A961" s="112" t="s">
        <v>134</v>
      </c>
      <c r="B961" s="113"/>
      <c r="C961" s="114"/>
      <c r="D961" s="117"/>
      <c r="E961" s="119"/>
      <c r="F961" s="126"/>
    </row>
    <row r="962" spans="1:6" x14ac:dyDescent="0.25">
      <c r="A962" s="112" t="s">
        <v>135</v>
      </c>
      <c r="B962" s="113"/>
      <c r="C962" s="114"/>
      <c r="D962" s="117"/>
      <c r="E962" s="119"/>
      <c r="F962" s="126"/>
    </row>
    <row r="963" spans="1:6" x14ac:dyDescent="0.25">
      <c r="A963" s="112" t="s">
        <v>136</v>
      </c>
      <c r="B963" s="113"/>
      <c r="C963" s="114"/>
      <c r="D963" s="117"/>
      <c r="E963" s="119"/>
      <c r="F963" s="126"/>
    </row>
    <row r="964" spans="1:6" x14ac:dyDescent="0.25">
      <c r="A964" s="112" t="s">
        <v>137</v>
      </c>
      <c r="B964" s="113"/>
      <c r="C964" s="114"/>
      <c r="D964" s="117"/>
      <c r="E964" s="119"/>
      <c r="F964" s="126"/>
    </row>
    <row r="965" spans="1:6" x14ac:dyDescent="0.25">
      <c r="A965" s="112" t="s">
        <v>140</v>
      </c>
      <c r="B965" s="113"/>
      <c r="C965" s="114"/>
      <c r="D965" s="117"/>
      <c r="E965" s="119"/>
      <c r="F965" s="126"/>
    </row>
    <row r="966" spans="1:6" x14ac:dyDescent="0.25">
      <c r="A966" s="112" t="s">
        <v>141</v>
      </c>
      <c r="B966" s="113"/>
      <c r="C966" s="114"/>
      <c r="D966" s="117"/>
      <c r="E966" s="119"/>
      <c r="F966" s="126"/>
    </row>
    <row r="967" spans="1:6" x14ac:dyDescent="0.25">
      <c r="A967" s="112" t="s">
        <v>142</v>
      </c>
      <c r="B967" s="113"/>
      <c r="C967" s="114"/>
      <c r="D967" s="117"/>
      <c r="E967" s="119"/>
      <c r="F967" s="126"/>
    </row>
    <row r="968" spans="1:6" x14ac:dyDescent="0.25">
      <c r="A968" s="112" t="s">
        <v>143</v>
      </c>
      <c r="B968" s="113"/>
      <c r="C968" s="114"/>
      <c r="D968" s="117"/>
      <c r="E968" s="119"/>
      <c r="F968" s="126"/>
    </row>
    <row r="969" spans="1:6" x14ac:dyDescent="0.25">
      <c r="A969" s="112" t="s">
        <v>144</v>
      </c>
      <c r="B969" s="113"/>
      <c r="C969" s="114"/>
      <c r="D969" s="117"/>
      <c r="E969" s="119"/>
      <c r="F969" s="126"/>
    </row>
    <row r="970" spans="1:6" x14ac:dyDescent="0.25">
      <c r="A970" s="112" t="s">
        <v>145</v>
      </c>
      <c r="B970" s="113"/>
      <c r="C970" s="114"/>
      <c r="D970" s="117"/>
      <c r="E970" s="119"/>
      <c r="F970" s="126"/>
    </row>
    <row r="971" spans="1:6" x14ac:dyDescent="0.25">
      <c r="A971" s="112" t="s">
        <v>146</v>
      </c>
      <c r="B971" s="113"/>
      <c r="C971" s="114"/>
      <c r="D971" s="117"/>
      <c r="E971" s="119"/>
      <c r="F971" s="126"/>
    </row>
    <row r="972" spans="1:6" x14ac:dyDescent="0.25">
      <c r="A972" s="112" t="s">
        <v>147</v>
      </c>
      <c r="B972" s="113"/>
      <c r="C972" s="114"/>
      <c r="D972" s="117"/>
      <c r="E972" s="119"/>
      <c r="F972" s="126"/>
    </row>
    <row r="973" spans="1:6" x14ac:dyDescent="0.25">
      <c r="A973" s="112" t="s">
        <v>148</v>
      </c>
      <c r="B973" s="113"/>
      <c r="C973" s="114"/>
      <c r="D973" s="117"/>
      <c r="E973" s="119"/>
      <c r="F973" s="126"/>
    </row>
    <row r="974" spans="1:6" x14ac:dyDescent="0.25">
      <c r="A974" s="112" t="s">
        <v>149</v>
      </c>
      <c r="B974" s="113"/>
      <c r="C974" s="114"/>
      <c r="D974" s="117"/>
      <c r="E974" s="119"/>
      <c r="F974" s="126"/>
    </row>
    <row r="975" spans="1:6" x14ac:dyDescent="0.25">
      <c r="A975" s="112" t="s">
        <v>150</v>
      </c>
      <c r="B975" s="113"/>
      <c r="C975" s="114"/>
      <c r="D975" s="117"/>
      <c r="E975" s="119"/>
      <c r="F975" s="126"/>
    </row>
    <row r="976" spans="1:6" x14ac:dyDescent="0.25">
      <c r="A976" s="112" t="s">
        <v>151</v>
      </c>
      <c r="B976" s="113"/>
      <c r="C976" s="114"/>
      <c r="D976" s="117"/>
      <c r="E976" s="119"/>
      <c r="F976" s="126"/>
    </row>
    <row r="977" spans="1:6" x14ac:dyDescent="0.25">
      <c r="A977" s="112" t="s">
        <v>152</v>
      </c>
      <c r="B977" s="113"/>
      <c r="C977" s="114"/>
      <c r="D977" s="117"/>
      <c r="E977" s="119"/>
      <c r="F977" s="126"/>
    </row>
    <row r="978" spans="1:6" x14ac:dyDescent="0.25">
      <c r="A978" s="112" t="s">
        <v>153</v>
      </c>
      <c r="B978" s="113"/>
      <c r="C978" s="114"/>
      <c r="D978" s="117"/>
      <c r="E978" s="119"/>
      <c r="F978" s="126"/>
    </row>
    <row r="979" spans="1:6" x14ac:dyDescent="0.25">
      <c r="A979" s="112" t="s">
        <v>154</v>
      </c>
      <c r="B979" s="113"/>
      <c r="C979" s="114"/>
      <c r="D979" s="117"/>
      <c r="E979" s="119"/>
      <c r="F979" s="126"/>
    </row>
    <row r="980" spans="1:6" x14ac:dyDescent="0.25">
      <c r="A980" s="112" t="s">
        <v>155</v>
      </c>
      <c r="B980" s="113"/>
      <c r="C980" s="114"/>
      <c r="D980" s="117"/>
      <c r="E980" s="119"/>
      <c r="F980" s="126"/>
    </row>
    <row r="981" spans="1:6" x14ac:dyDescent="0.25">
      <c r="A981" s="112" t="s">
        <v>156</v>
      </c>
      <c r="B981" s="113"/>
      <c r="C981" s="114"/>
      <c r="D981" s="117"/>
      <c r="E981" s="119"/>
      <c r="F981" s="126"/>
    </row>
    <row r="982" spans="1:6" x14ac:dyDescent="0.25">
      <c r="A982" s="112" t="s">
        <v>157</v>
      </c>
      <c r="B982" s="113"/>
      <c r="C982" s="114"/>
      <c r="D982" s="117"/>
      <c r="E982" s="119"/>
      <c r="F982" s="126"/>
    </row>
    <row r="983" spans="1:6" x14ac:dyDescent="0.25">
      <c r="A983" s="112" t="s">
        <v>158</v>
      </c>
      <c r="B983" s="113"/>
      <c r="C983" s="114"/>
      <c r="D983" s="117"/>
      <c r="E983" s="119"/>
      <c r="F983" s="126"/>
    </row>
    <row r="984" spans="1:6" s="399" customFormat="1" x14ac:dyDescent="0.25">
      <c r="A984" s="394" t="s">
        <v>159</v>
      </c>
      <c r="B984" s="395"/>
      <c r="C984" s="396"/>
      <c r="D984" s="397"/>
      <c r="E984" s="119"/>
      <c r="F984" s="398"/>
    </row>
    <row r="985" spans="1:6" x14ac:dyDescent="0.25">
      <c r="A985" s="112" t="s">
        <v>255</v>
      </c>
      <c r="B985" s="395"/>
      <c r="C985" s="396"/>
      <c r="D985" s="397"/>
      <c r="E985" s="119"/>
      <c r="F985" s="398"/>
    </row>
    <row r="986" spans="1:6" x14ac:dyDescent="0.25">
      <c r="A986" s="112" t="s">
        <v>256</v>
      </c>
      <c r="B986" s="395"/>
      <c r="C986" s="396"/>
      <c r="D986" s="397"/>
      <c r="E986" s="119"/>
      <c r="F986" s="398"/>
    </row>
    <row r="987" spans="1:6" x14ac:dyDescent="0.25">
      <c r="A987" s="112" t="s">
        <v>257</v>
      </c>
      <c r="B987" s="395"/>
      <c r="C987" s="396"/>
      <c r="D987" s="397"/>
      <c r="E987" s="119"/>
      <c r="F987" s="398"/>
    </row>
    <row r="988" spans="1:6" x14ac:dyDescent="0.25">
      <c r="A988" s="112" t="s">
        <v>258</v>
      </c>
      <c r="B988" s="395"/>
      <c r="C988" s="396"/>
      <c r="D988" s="397"/>
      <c r="E988" s="119"/>
      <c r="F988" s="398"/>
    </row>
    <row r="989" spans="1:6" x14ac:dyDescent="0.25">
      <c r="A989" s="112" t="s">
        <v>259</v>
      </c>
      <c r="B989" s="395"/>
      <c r="C989" s="396"/>
      <c r="D989" s="397"/>
      <c r="E989" s="119"/>
      <c r="F989" s="398"/>
    </row>
    <row r="990" spans="1:6" x14ac:dyDescent="0.25">
      <c r="A990" s="112" t="s">
        <v>260</v>
      </c>
      <c r="B990" s="395"/>
      <c r="C990" s="396"/>
      <c r="D990" s="397"/>
      <c r="E990" s="119"/>
      <c r="F990" s="398"/>
    </row>
    <row r="991" spans="1:6" x14ac:dyDescent="0.25">
      <c r="A991" s="112" t="s">
        <v>261</v>
      </c>
      <c r="B991" s="395"/>
      <c r="C991" s="396"/>
      <c r="D991" s="397"/>
      <c r="E991" s="119"/>
      <c r="F991" s="398"/>
    </row>
    <row r="992" spans="1:6" x14ac:dyDescent="0.25">
      <c r="A992" s="112" t="s">
        <v>262</v>
      </c>
      <c r="B992" s="395"/>
      <c r="C992" s="396"/>
      <c r="D992" s="397"/>
      <c r="E992" s="119"/>
      <c r="F992" s="398"/>
    </row>
    <row r="993" spans="1:6" x14ac:dyDescent="0.25">
      <c r="A993" s="112" t="s">
        <v>263</v>
      </c>
      <c r="B993" s="395"/>
      <c r="C993" s="396"/>
      <c r="D993" s="397"/>
      <c r="E993" s="119"/>
      <c r="F993" s="398"/>
    </row>
    <row r="994" spans="1:6" x14ac:dyDescent="0.25">
      <c r="A994" s="112" t="s">
        <v>264</v>
      </c>
      <c r="B994" s="395"/>
      <c r="C994" s="396"/>
      <c r="D994" s="397"/>
      <c r="E994" s="119"/>
      <c r="F994" s="398"/>
    </row>
    <row r="995" spans="1:6" x14ac:dyDescent="0.25">
      <c r="A995" s="112" t="s">
        <v>265</v>
      </c>
      <c r="B995" s="395"/>
      <c r="C995" s="396"/>
      <c r="D995" s="397"/>
      <c r="E995" s="119"/>
      <c r="F995" s="398"/>
    </row>
    <row r="996" spans="1:6" x14ac:dyDescent="0.25">
      <c r="A996" s="112" t="s">
        <v>266</v>
      </c>
      <c r="B996" s="395"/>
      <c r="C996" s="396"/>
      <c r="D996" s="397"/>
      <c r="E996" s="119"/>
      <c r="F996" s="398"/>
    </row>
    <row r="997" spans="1:6" x14ac:dyDescent="0.25">
      <c r="A997" s="112" t="s">
        <v>267</v>
      </c>
      <c r="B997" s="395"/>
      <c r="C997" s="396"/>
      <c r="D997" s="397"/>
      <c r="E997" s="119"/>
      <c r="F997" s="398"/>
    </row>
    <row r="998" spans="1:6" x14ac:dyDescent="0.25">
      <c r="A998" s="112" t="s">
        <v>268</v>
      </c>
      <c r="B998" s="395"/>
      <c r="C998" s="396"/>
      <c r="D998" s="397"/>
      <c r="E998" s="119"/>
      <c r="F998" s="398"/>
    </row>
    <row r="999" spans="1:6" x14ac:dyDescent="0.25">
      <c r="A999" s="112" t="s">
        <v>269</v>
      </c>
      <c r="B999" s="395"/>
      <c r="C999" s="396"/>
      <c r="D999" s="397"/>
      <c r="E999" s="119"/>
      <c r="F999" s="398"/>
    </row>
    <row r="1000" spans="1:6" x14ac:dyDescent="0.25">
      <c r="A1000" s="112" t="s">
        <v>270</v>
      </c>
      <c r="B1000" s="395"/>
      <c r="C1000" s="396"/>
      <c r="D1000" s="397"/>
      <c r="E1000" s="119"/>
      <c r="F1000" s="398"/>
    </row>
    <row r="1001" spans="1:6" x14ac:dyDescent="0.25">
      <c r="A1001" s="112" t="s">
        <v>271</v>
      </c>
      <c r="B1001" s="395"/>
      <c r="C1001" s="396"/>
      <c r="D1001" s="397"/>
      <c r="E1001" s="119"/>
      <c r="F1001" s="398"/>
    </row>
    <row r="1002" spans="1:6" x14ac:dyDescent="0.25">
      <c r="A1002" s="112" t="s">
        <v>272</v>
      </c>
      <c r="B1002" s="395"/>
      <c r="C1002" s="396"/>
      <c r="D1002" s="397"/>
      <c r="E1002" s="119"/>
      <c r="F1002" s="398"/>
    </row>
    <row r="1003" spans="1:6" x14ac:dyDescent="0.25">
      <c r="A1003" s="112" t="s">
        <v>273</v>
      </c>
      <c r="B1003" s="395"/>
      <c r="C1003" s="396"/>
      <c r="D1003" s="397"/>
      <c r="E1003" s="119"/>
      <c r="F1003" s="398"/>
    </row>
    <row r="1004" spans="1:6" x14ac:dyDescent="0.25">
      <c r="A1004" s="112" t="s">
        <v>274</v>
      </c>
      <c r="B1004" s="395"/>
      <c r="C1004" s="396"/>
      <c r="D1004" s="397"/>
      <c r="E1004" s="119"/>
      <c r="F1004" s="398"/>
    </row>
    <row r="1005" spans="1:6" x14ac:dyDescent="0.25">
      <c r="A1005" s="112" t="s">
        <v>275</v>
      </c>
      <c r="B1005" s="395"/>
      <c r="C1005" s="396"/>
      <c r="D1005" s="397"/>
      <c r="E1005" s="119"/>
      <c r="F1005" s="398"/>
    </row>
    <row r="1006" spans="1:6" x14ac:dyDescent="0.25">
      <c r="A1006" s="112" t="s">
        <v>276</v>
      </c>
      <c r="B1006" s="395"/>
      <c r="C1006" s="396"/>
      <c r="D1006" s="397"/>
      <c r="E1006" s="119"/>
      <c r="F1006" s="398"/>
    </row>
    <row r="1007" spans="1:6" x14ac:dyDescent="0.25">
      <c r="A1007" s="112" t="s">
        <v>277</v>
      </c>
      <c r="B1007" s="395"/>
      <c r="C1007" s="396"/>
      <c r="D1007" s="397"/>
      <c r="E1007" s="119"/>
      <c r="F1007" s="398"/>
    </row>
    <row r="1008" spans="1:6" x14ac:dyDescent="0.25">
      <c r="A1008" s="112" t="s">
        <v>278</v>
      </c>
      <c r="B1008" s="395"/>
      <c r="C1008" s="396"/>
      <c r="D1008" s="397"/>
      <c r="E1008" s="119"/>
      <c r="F1008" s="398"/>
    </row>
    <row r="1009" spans="1:6" x14ac:dyDescent="0.25">
      <c r="A1009" s="112" t="s">
        <v>279</v>
      </c>
      <c r="B1009" s="395"/>
      <c r="C1009" s="396"/>
      <c r="D1009" s="397"/>
      <c r="E1009" s="119"/>
      <c r="F1009" s="398"/>
    </row>
    <row r="1010" spans="1:6" x14ac:dyDescent="0.25">
      <c r="A1010" s="112" t="s">
        <v>280</v>
      </c>
      <c r="B1010" s="395"/>
      <c r="C1010" s="396"/>
      <c r="D1010" s="397"/>
      <c r="E1010" s="119"/>
      <c r="F1010" s="398"/>
    </row>
    <row r="1011" spans="1:6" x14ac:dyDescent="0.25">
      <c r="A1011" s="112" t="s">
        <v>281</v>
      </c>
      <c r="B1011" s="395"/>
      <c r="C1011" s="396"/>
      <c r="D1011" s="397"/>
      <c r="E1011" s="119"/>
      <c r="F1011" s="398"/>
    </row>
    <row r="1012" spans="1:6" x14ac:dyDescent="0.25">
      <c r="A1012" s="112" t="s">
        <v>282</v>
      </c>
      <c r="B1012" s="395"/>
      <c r="C1012" s="396"/>
      <c r="D1012" s="397"/>
      <c r="E1012" s="119"/>
      <c r="F1012" s="398"/>
    </row>
    <row r="1013" spans="1:6" x14ac:dyDescent="0.25">
      <c r="A1013" s="112" t="s">
        <v>283</v>
      </c>
      <c r="B1013" s="395"/>
      <c r="C1013" s="396"/>
      <c r="D1013" s="397"/>
      <c r="E1013" s="119"/>
      <c r="F1013" s="398"/>
    </row>
    <row r="1014" spans="1:6" x14ac:dyDescent="0.25">
      <c r="A1014" s="112" t="s">
        <v>284</v>
      </c>
      <c r="B1014" s="395"/>
      <c r="C1014" s="396"/>
      <c r="D1014" s="397"/>
      <c r="E1014" s="119"/>
      <c r="F1014" s="398"/>
    </row>
    <row r="1015" spans="1:6" x14ac:dyDescent="0.25">
      <c r="A1015" s="112" t="s">
        <v>285</v>
      </c>
      <c r="B1015" s="395"/>
      <c r="C1015" s="396"/>
      <c r="D1015" s="397"/>
      <c r="E1015" s="119"/>
      <c r="F1015" s="398"/>
    </row>
    <row r="1016" spans="1:6" x14ac:dyDescent="0.25">
      <c r="A1016" s="112" t="s">
        <v>286</v>
      </c>
      <c r="B1016" s="395"/>
      <c r="C1016" s="396"/>
      <c r="D1016" s="397"/>
      <c r="E1016" s="119"/>
      <c r="F1016" s="398"/>
    </row>
    <row r="1017" spans="1:6" x14ac:dyDescent="0.25">
      <c r="A1017" s="112" t="s">
        <v>287</v>
      </c>
      <c r="B1017" s="395"/>
      <c r="C1017" s="396"/>
      <c r="D1017" s="397"/>
      <c r="E1017" s="119"/>
      <c r="F1017" s="398"/>
    </row>
    <row r="1018" spans="1:6" x14ac:dyDescent="0.25">
      <c r="A1018" s="112" t="s">
        <v>288</v>
      </c>
      <c r="B1018" s="395"/>
      <c r="C1018" s="396"/>
      <c r="D1018" s="397"/>
      <c r="E1018" s="119"/>
      <c r="F1018" s="398"/>
    </row>
    <row r="1019" spans="1:6" x14ac:dyDescent="0.25">
      <c r="A1019" s="112" t="s">
        <v>289</v>
      </c>
      <c r="B1019" s="395"/>
      <c r="C1019" s="396"/>
      <c r="D1019" s="397"/>
      <c r="E1019" s="119"/>
      <c r="F1019" s="398"/>
    </row>
    <row r="1020" spans="1:6" x14ac:dyDescent="0.25">
      <c r="A1020" s="112" t="s">
        <v>290</v>
      </c>
      <c r="B1020" s="395"/>
      <c r="C1020" s="396"/>
      <c r="D1020" s="397"/>
      <c r="E1020" s="119"/>
      <c r="F1020" s="398"/>
    </row>
    <row r="1021" spans="1:6" x14ac:dyDescent="0.25">
      <c r="A1021" s="112" t="s">
        <v>291</v>
      </c>
      <c r="B1021" s="395"/>
      <c r="C1021" s="396"/>
      <c r="D1021" s="397"/>
      <c r="E1021" s="119"/>
      <c r="F1021" s="398"/>
    </row>
    <row r="1022" spans="1:6" x14ac:dyDescent="0.25">
      <c r="A1022" s="112" t="s">
        <v>292</v>
      </c>
      <c r="B1022" s="395"/>
      <c r="C1022" s="396"/>
      <c r="D1022" s="397"/>
      <c r="E1022" s="119"/>
      <c r="F1022" s="398"/>
    </row>
    <row r="1023" spans="1:6" x14ac:dyDescent="0.25">
      <c r="A1023" s="112" t="s">
        <v>293</v>
      </c>
      <c r="B1023" s="395"/>
      <c r="C1023" s="396"/>
      <c r="D1023" s="397"/>
      <c r="E1023" s="119"/>
      <c r="F1023" s="398"/>
    </row>
    <row r="1024" spans="1:6" x14ac:dyDescent="0.25">
      <c r="A1024" s="394" t="s">
        <v>294</v>
      </c>
      <c r="B1024" s="395"/>
      <c r="C1024" s="396"/>
      <c r="D1024" s="397"/>
      <c r="E1024" s="119"/>
      <c r="F1024" s="398"/>
    </row>
    <row r="1025" spans="1:6" x14ac:dyDescent="0.25">
      <c r="A1025" s="112" t="s">
        <v>295</v>
      </c>
      <c r="B1025" s="395"/>
      <c r="C1025" s="396"/>
      <c r="D1025" s="397"/>
      <c r="E1025" s="119"/>
      <c r="F1025" s="398"/>
    </row>
    <row r="1026" spans="1:6" x14ac:dyDescent="0.25">
      <c r="A1026" s="112" t="s">
        <v>296</v>
      </c>
      <c r="B1026" s="395"/>
      <c r="C1026" s="396"/>
      <c r="D1026" s="397"/>
      <c r="E1026" s="119"/>
      <c r="F1026" s="398"/>
    </row>
    <row r="1027" spans="1:6" x14ac:dyDescent="0.25">
      <c r="A1027" s="112" t="s">
        <v>297</v>
      </c>
      <c r="B1027" s="395"/>
      <c r="C1027" s="396"/>
      <c r="D1027" s="397"/>
      <c r="E1027" s="119"/>
      <c r="F1027" s="398"/>
    </row>
    <row r="1028" spans="1:6" x14ac:dyDescent="0.25">
      <c r="A1028" s="112" t="s">
        <v>298</v>
      </c>
      <c r="B1028" s="395"/>
      <c r="C1028" s="396"/>
      <c r="D1028" s="397"/>
      <c r="E1028" s="119"/>
      <c r="F1028" s="398"/>
    </row>
    <row r="1029" spans="1:6" x14ac:dyDescent="0.25">
      <c r="A1029" s="112" t="s">
        <v>299</v>
      </c>
      <c r="B1029" s="395"/>
      <c r="C1029" s="396"/>
      <c r="D1029" s="397"/>
      <c r="E1029" s="119"/>
      <c r="F1029" s="398"/>
    </row>
    <row r="1030" spans="1:6" x14ac:dyDescent="0.25">
      <c r="A1030" s="112" t="s">
        <v>300</v>
      </c>
      <c r="B1030" s="395"/>
      <c r="C1030" s="396"/>
      <c r="D1030" s="397"/>
      <c r="E1030" s="119"/>
      <c r="F1030" s="398"/>
    </row>
    <row r="1031" spans="1:6" x14ac:dyDescent="0.25">
      <c r="A1031" s="112" t="s">
        <v>301</v>
      </c>
      <c r="B1031" s="395"/>
      <c r="C1031" s="396"/>
      <c r="D1031" s="397"/>
      <c r="E1031" s="119"/>
      <c r="F1031" s="398"/>
    </row>
    <row r="1032" spans="1:6" x14ac:dyDescent="0.25">
      <c r="A1032" s="112" t="s">
        <v>302</v>
      </c>
      <c r="B1032" s="395"/>
      <c r="C1032" s="396"/>
      <c r="D1032" s="397"/>
      <c r="E1032" s="119"/>
      <c r="F1032" s="398"/>
    </row>
    <row r="1033" spans="1:6" x14ac:dyDescent="0.25">
      <c r="A1033" s="112" t="s">
        <v>303</v>
      </c>
      <c r="B1033" s="395"/>
      <c r="C1033" s="396"/>
      <c r="D1033" s="397"/>
      <c r="E1033" s="119"/>
      <c r="F1033" s="398"/>
    </row>
    <row r="1034" spans="1:6" x14ac:dyDescent="0.25">
      <c r="A1034" s="112" t="s">
        <v>304</v>
      </c>
      <c r="B1034" s="395"/>
      <c r="C1034" s="396"/>
      <c r="D1034" s="397"/>
      <c r="E1034" s="119"/>
      <c r="F1034" s="398"/>
    </row>
    <row r="1035" spans="1:6" x14ac:dyDescent="0.25">
      <c r="A1035" s="112" t="s">
        <v>305</v>
      </c>
      <c r="B1035" s="395"/>
      <c r="C1035" s="396"/>
      <c r="D1035" s="397"/>
      <c r="E1035" s="119"/>
      <c r="F1035" s="398"/>
    </row>
    <row r="1036" spans="1:6" x14ac:dyDescent="0.25">
      <c r="A1036" s="112" t="s">
        <v>306</v>
      </c>
      <c r="B1036" s="395"/>
      <c r="C1036" s="396"/>
      <c r="D1036" s="397"/>
      <c r="E1036" s="119"/>
      <c r="F1036" s="398"/>
    </row>
    <row r="1037" spans="1:6" x14ac:dyDescent="0.25">
      <c r="A1037" s="112" t="s">
        <v>307</v>
      </c>
      <c r="B1037" s="395"/>
      <c r="C1037" s="396"/>
      <c r="D1037" s="397"/>
      <c r="E1037" s="119"/>
      <c r="F1037" s="398"/>
    </row>
    <row r="1038" spans="1:6" x14ac:dyDescent="0.25">
      <c r="A1038" s="112" t="s">
        <v>308</v>
      </c>
      <c r="B1038" s="395"/>
      <c r="C1038" s="396"/>
      <c r="D1038" s="397"/>
      <c r="E1038" s="119"/>
      <c r="F1038" s="398"/>
    </row>
    <row r="1039" spans="1:6" x14ac:dyDescent="0.25">
      <c r="A1039" s="112" t="s">
        <v>309</v>
      </c>
      <c r="B1039" s="395"/>
      <c r="C1039" s="396"/>
      <c r="D1039" s="397"/>
      <c r="E1039" s="119"/>
      <c r="F1039" s="398"/>
    </row>
    <row r="1040" spans="1:6" x14ac:dyDescent="0.25">
      <c r="A1040" s="112" t="s">
        <v>310</v>
      </c>
      <c r="B1040" s="395"/>
      <c r="C1040" s="396"/>
      <c r="D1040" s="397"/>
      <c r="E1040" s="119"/>
      <c r="F1040" s="398"/>
    </row>
    <row r="1041" spans="1:6" x14ac:dyDescent="0.25">
      <c r="A1041" s="112" t="s">
        <v>311</v>
      </c>
      <c r="B1041" s="395"/>
      <c r="C1041" s="396"/>
      <c r="D1041" s="397"/>
      <c r="E1041" s="119"/>
      <c r="F1041" s="398"/>
    </row>
    <row r="1042" spans="1:6" x14ac:dyDescent="0.25">
      <c r="A1042" s="112" t="s">
        <v>312</v>
      </c>
      <c r="B1042" s="395"/>
      <c r="C1042" s="396"/>
      <c r="D1042" s="397"/>
      <c r="E1042" s="119"/>
      <c r="F1042" s="398"/>
    </row>
    <row r="1043" spans="1:6" x14ac:dyDescent="0.25">
      <c r="A1043" s="112" t="s">
        <v>313</v>
      </c>
      <c r="B1043" s="395"/>
      <c r="C1043" s="396"/>
      <c r="D1043" s="397"/>
      <c r="E1043" s="119"/>
      <c r="F1043" s="398"/>
    </row>
    <row r="1044" spans="1:6" x14ac:dyDescent="0.25">
      <c r="A1044" s="112" t="s">
        <v>314</v>
      </c>
      <c r="B1044" s="395"/>
      <c r="C1044" s="396"/>
      <c r="D1044" s="397"/>
      <c r="E1044" s="119"/>
      <c r="F1044" s="398"/>
    </row>
    <row r="1046" spans="1:6" x14ac:dyDescent="0.25">
      <c r="A1046" s="108" t="str">
        <f>N_1!B192</f>
        <v>Kraftwerk 11</v>
      </c>
      <c r="B1046" s="121" t="s">
        <v>72</v>
      </c>
      <c r="C1046" s="122" t="s">
        <v>27</v>
      </c>
      <c r="D1046" s="123" t="s">
        <v>339</v>
      </c>
      <c r="E1046" s="124" t="s">
        <v>46</v>
      </c>
      <c r="F1046" s="125" t="s">
        <v>2</v>
      </c>
    </row>
    <row r="1047" spans="1:6" x14ac:dyDescent="0.25">
      <c r="A1047" s="110" t="s">
        <v>246</v>
      </c>
      <c r="B1047" s="194"/>
      <c r="C1047" s="195">
        <f>SUM(C1049:C1148)</f>
        <v>0</v>
      </c>
      <c r="D1047" s="195">
        <f>SUM(D1049:D1148)</f>
        <v>0</v>
      </c>
      <c r="E1047" s="197"/>
      <c r="F1047" s="198"/>
    </row>
    <row r="1048" spans="1:6" x14ac:dyDescent="0.25">
      <c r="A1048" s="111"/>
      <c r="B1048" s="194"/>
      <c r="C1048" s="194"/>
      <c r="D1048" s="196"/>
      <c r="E1048" s="197"/>
      <c r="F1048" s="198"/>
    </row>
    <row r="1049" spans="1:6" x14ac:dyDescent="0.25">
      <c r="A1049" s="112" t="s">
        <v>30</v>
      </c>
      <c r="B1049" s="113"/>
      <c r="C1049" s="114">
        <v>0</v>
      </c>
      <c r="D1049" s="117"/>
      <c r="E1049" s="119"/>
      <c r="F1049" s="126"/>
    </row>
    <row r="1050" spans="1:6" x14ac:dyDescent="0.25">
      <c r="A1050" s="112" t="s">
        <v>31</v>
      </c>
      <c r="B1050" s="113"/>
      <c r="C1050" s="114"/>
      <c r="D1050" s="117"/>
      <c r="E1050" s="119"/>
      <c r="F1050" s="126"/>
    </row>
    <row r="1051" spans="1:6" x14ac:dyDescent="0.25">
      <c r="A1051" s="112" t="s">
        <v>32</v>
      </c>
      <c r="B1051" s="113"/>
      <c r="C1051" s="114"/>
      <c r="D1051" s="117"/>
      <c r="E1051" s="119"/>
      <c r="F1051" s="126"/>
    </row>
    <row r="1052" spans="1:6" x14ac:dyDescent="0.25">
      <c r="A1052" s="112" t="s">
        <v>33</v>
      </c>
      <c r="B1052" s="113"/>
      <c r="C1052" s="114"/>
      <c r="D1052" s="117"/>
      <c r="E1052" s="119"/>
      <c r="F1052" s="126"/>
    </row>
    <row r="1053" spans="1:6" x14ac:dyDescent="0.25">
      <c r="A1053" s="112" t="s">
        <v>34</v>
      </c>
      <c r="B1053" s="113"/>
      <c r="C1053" s="114"/>
      <c r="D1053" s="117"/>
      <c r="E1053" s="119"/>
      <c r="F1053" s="126"/>
    </row>
    <row r="1054" spans="1:6" x14ac:dyDescent="0.25">
      <c r="A1054" s="112" t="s">
        <v>35</v>
      </c>
      <c r="B1054" s="113"/>
      <c r="C1054" s="114"/>
      <c r="D1054" s="117"/>
      <c r="E1054" s="119"/>
      <c r="F1054" s="126"/>
    </row>
    <row r="1055" spans="1:6" x14ac:dyDescent="0.25">
      <c r="A1055" s="112" t="s">
        <v>36</v>
      </c>
      <c r="B1055" s="113"/>
      <c r="C1055" s="114"/>
      <c r="D1055" s="117"/>
      <c r="E1055" s="119"/>
      <c r="F1055" s="126"/>
    </row>
    <row r="1056" spans="1:6" x14ac:dyDescent="0.25">
      <c r="A1056" s="112" t="s">
        <v>37</v>
      </c>
      <c r="B1056" s="113"/>
      <c r="C1056" s="114"/>
      <c r="D1056" s="117"/>
      <c r="E1056" s="119"/>
      <c r="F1056" s="126"/>
    </row>
    <row r="1057" spans="1:6" x14ac:dyDescent="0.25">
      <c r="A1057" s="112" t="s">
        <v>38</v>
      </c>
      <c r="B1057" s="113"/>
      <c r="C1057" s="114"/>
      <c r="D1057" s="117"/>
      <c r="E1057" s="119"/>
      <c r="F1057" s="126"/>
    </row>
    <row r="1058" spans="1:6" x14ac:dyDescent="0.25">
      <c r="A1058" s="112" t="s">
        <v>39</v>
      </c>
      <c r="B1058" s="113"/>
      <c r="C1058" s="114"/>
      <c r="D1058" s="117"/>
      <c r="E1058" s="119"/>
      <c r="F1058" s="126"/>
    </row>
    <row r="1059" spans="1:6" x14ac:dyDescent="0.25">
      <c r="A1059" s="112" t="s">
        <v>128</v>
      </c>
      <c r="B1059" s="113"/>
      <c r="C1059" s="114"/>
      <c r="D1059" s="117"/>
      <c r="E1059" s="119"/>
      <c r="F1059" s="126"/>
    </row>
    <row r="1060" spans="1:6" x14ac:dyDescent="0.25">
      <c r="A1060" s="112" t="s">
        <v>129</v>
      </c>
      <c r="B1060" s="113"/>
      <c r="C1060" s="114"/>
      <c r="D1060" s="117"/>
      <c r="E1060" s="119"/>
      <c r="F1060" s="126"/>
    </row>
    <row r="1061" spans="1:6" x14ac:dyDescent="0.25">
      <c r="A1061" s="112" t="s">
        <v>130</v>
      </c>
      <c r="B1061" s="113"/>
      <c r="C1061" s="114"/>
      <c r="D1061" s="117"/>
      <c r="E1061" s="119"/>
      <c r="F1061" s="126"/>
    </row>
    <row r="1062" spans="1:6" x14ac:dyDescent="0.25">
      <c r="A1062" s="112" t="s">
        <v>131</v>
      </c>
      <c r="B1062" s="113"/>
      <c r="C1062" s="114"/>
      <c r="D1062" s="117"/>
      <c r="E1062" s="119"/>
      <c r="F1062" s="126"/>
    </row>
    <row r="1063" spans="1:6" x14ac:dyDescent="0.25">
      <c r="A1063" s="112" t="s">
        <v>132</v>
      </c>
      <c r="B1063" s="113"/>
      <c r="C1063" s="114"/>
      <c r="D1063" s="117"/>
      <c r="E1063" s="119"/>
      <c r="F1063" s="126"/>
    </row>
    <row r="1064" spans="1:6" x14ac:dyDescent="0.25">
      <c r="A1064" s="112" t="s">
        <v>133</v>
      </c>
      <c r="B1064" s="113"/>
      <c r="C1064" s="114"/>
      <c r="D1064" s="117"/>
      <c r="E1064" s="119"/>
      <c r="F1064" s="126"/>
    </row>
    <row r="1065" spans="1:6" x14ac:dyDescent="0.25">
      <c r="A1065" s="112" t="s">
        <v>134</v>
      </c>
      <c r="B1065" s="113"/>
      <c r="C1065" s="114"/>
      <c r="D1065" s="117"/>
      <c r="E1065" s="119"/>
      <c r="F1065" s="126"/>
    </row>
    <row r="1066" spans="1:6" x14ac:dyDescent="0.25">
      <c r="A1066" s="112" t="s">
        <v>135</v>
      </c>
      <c r="B1066" s="113"/>
      <c r="C1066" s="114"/>
      <c r="D1066" s="117"/>
      <c r="E1066" s="119"/>
      <c r="F1066" s="126"/>
    </row>
    <row r="1067" spans="1:6" x14ac:dyDescent="0.25">
      <c r="A1067" s="112" t="s">
        <v>136</v>
      </c>
      <c r="B1067" s="113"/>
      <c r="C1067" s="114"/>
      <c r="D1067" s="117"/>
      <c r="E1067" s="119"/>
      <c r="F1067" s="126"/>
    </row>
    <row r="1068" spans="1:6" x14ac:dyDescent="0.25">
      <c r="A1068" s="112" t="s">
        <v>137</v>
      </c>
      <c r="B1068" s="113"/>
      <c r="C1068" s="114"/>
      <c r="D1068" s="117"/>
      <c r="E1068" s="119"/>
      <c r="F1068" s="126"/>
    </row>
    <row r="1069" spans="1:6" x14ac:dyDescent="0.25">
      <c r="A1069" s="112" t="s">
        <v>140</v>
      </c>
      <c r="B1069" s="113"/>
      <c r="C1069" s="114"/>
      <c r="D1069" s="117"/>
      <c r="E1069" s="119"/>
      <c r="F1069" s="126"/>
    </row>
    <row r="1070" spans="1:6" x14ac:dyDescent="0.25">
      <c r="A1070" s="112" t="s">
        <v>141</v>
      </c>
      <c r="B1070" s="113"/>
      <c r="C1070" s="114"/>
      <c r="D1070" s="117"/>
      <c r="E1070" s="119"/>
      <c r="F1070" s="126"/>
    </row>
    <row r="1071" spans="1:6" x14ac:dyDescent="0.25">
      <c r="A1071" s="112" t="s">
        <v>142</v>
      </c>
      <c r="B1071" s="113"/>
      <c r="C1071" s="114"/>
      <c r="D1071" s="117"/>
      <c r="E1071" s="119"/>
      <c r="F1071" s="126"/>
    </row>
    <row r="1072" spans="1:6" x14ac:dyDescent="0.25">
      <c r="A1072" s="112" t="s">
        <v>143</v>
      </c>
      <c r="B1072" s="113"/>
      <c r="C1072" s="114"/>
      <c r="D1072" s="117"/>
      <c r="E1072" s="119"/>
      <c r="F1072" s="126"/>
    </row>
    <row r="1073" spans="1:6" x14ac:dyDescent="0.25">
      <c r="A1073" s="112" t="s">
        <v>144</v>
      </c>
      <c r="B1073" s="113"/>
      <c r="C1073" s="114"/>
      <c r="D1073" s="117"/>
      <c r="E1073" s="119"/>
      <c r="F1073" s="126"/>
    </row>
    <row r="1074" spans="1:6" x14ac:dyDescent="0.25">
      <c r="A1074" s="112" t="s">
        <v>145</v>
      </c>
      <c r="B1074" s="113"/>
      <c r="C1074" s="114"/>
      <c r="D1074" s="117"/>
      <c r="E1074" s="119"/>
      <c r="F1074" s="126"/>
    </row>
    <row r="1075" spans="1:6" x14ac:dyDescent="0.25">
      <c r="A1075" s="112" t="s">
        <v>146</v>
      </c>
      <c r="B1075" s="113"/>
      <c r="C1075" s="114"/>
      <c r="D1075" s="117"/>
      <c r="E1075" s="119"/>
      <c r="F1075" s="126"/>
    </row>
    <row r="1076" spans="1:6" x14ac:dyDescent="0.25">
      <c r="A1076" s="112" t="s">
        <v>147</v>
      </c>
      <c r="B1076" s="113"/>
      <c r="C1076" s="114"/>
      <c r="D1076" s="117"/>
      <c r="E1076" s="119"/>
      <c r="F1076" s="126"/>
    </row>
    <row r="1077" spans="1:6" x14ac:dyDescent="0.25">
      <c r="A1077" s="112" t="s">
        <v>148</v>
      </c>
      <c r="B1077" s="113"/>
      <c r="C1077" s="114"/>
      <c r="D1077" s="117"/>
      <c r="E1077" s="119"/>
      <c r="F1077" s="126"/>
    </row>
    <row r="1078" spans="1:6" x14ac:dyDescent="0.25">
      <c r="A1078" s="112" t="s">
        <v>149</v>
      </c>
      <c r="B1078" s="113"/>
      <c r="C1078" s="114"/>
      <c r="D1078" s="117"/>
      <c r="E1078" s="119"/>
      <c r="F1078" s="126"/>
    </row>
    <row r="1079" spans="1:6" x14ac:dyDescent="0.25">
      <c r="A1079" s="112" t="s">
        <v>150</v>
      </c>
      <c r="B1079" s="113"/>
      <c r="C1079" s="114"/>
      <c r="D1079" s="117"/>
      <c r="E1079" s="119"/>
      <c r="F1079" s="126"/>
    </row>
    <row r="1080" spans="1:6" x14ac:dyDescent="0.25">
      <c r="A1080" s="112" t="s">
        <v>151</v>
      </c>
      <c r="B1080" s="113"/>
      <c r="C1080" s="114"/>
      <c r="D1080" s="117"/>
      <c r="E1080" s="119"/>
      <c r="F1080" s="126"/>
    </row>
    <row r="1081" spans="1:6" x14ac:dyDescent="0.25">
      <c r="A1081" s="112" t="s">
        <v>152</v>
      </c>
      <c r="B1081" s="113"/>
      <c r="C1081" s="114"/>
      <c r="D1081" s="117"/>
      <c r="E1081" s="119"/>
      <c r="F1081" s="126"/>
    </row>
    <row r="1082" spans="1:6" x14ac:dyDescent="0.25">
      <c r="A1082" s="112" t="s">
        <v>153</v>
      </c>
      <c r="B1082" s="113"/>
      <c r="C1082" s="114"/>
      <c r="D1082" s="117"/>
      <c r="E1082" s="119"/>
      <c r="F1082" s="126"/>
    </row>
    <row r="1083" spans="1:6" x14ac:dyDescent="0.25">
      <c r="A1083" s="112" t="s">
        <v>154</v>
      </c>
      <c r="B1083" s="113"/>
      <c r="C1083" s="114"/>
      <c r="D1083" s="117"/>
      <c r="E1083" s="119"/>
      <c r="F1083" s="126"/>
    </row>
    <row r="1084" spans="1:6" x14ac:dyDescent="0.25">
      <c r="A1084" s="112" t="s">
        <v>155</v>
      </c>
      <c r="B1084" s="113"/>
      <c r="C1084" s="114"/>
      <c r="D1084" s="117"/>
      <c r="E1084" s="119"/>
      <c r="F1084" s="126"/>
    </row>
    <row r="1085" spans="1:6" x14ac:dyDescent="0.25">
      <c r="A1085" s="112" t="s">
        <v>156</v>
      </c>
      <c r="B1085" s="113"/>
      <c r="C1085" s="114"/>
      <c r="D1085" s="117"/>
      <c r="E1085" s="119"/>
      <c r="F1085" s="126"/>
    </row>
    <row r="1086" spans="1:6" x14ac:dyDescent="0.25">
      <c r="A1086" s="112" t="s">
        <v>157</v>
      </c>
      <c r="B1086" s="113"/>
      <c r="C1086" s="114"/>
      <c r="D1086" s="117"/>
      <c r="E1086" s="119"/>
      <c r="F1086" s="126"/>
    </row>
    <row r="1087" spans="1:6" x14ac:dyDescent="0.25">
      <c r="A1087" s="112" t="s">
        <v>158</v>
      </c>
      <c r="B1087" s="113"/>
      <c r="C1087" s="114"/>
      <c r="D1087" s="117"/>
      <c r="E1087" s="119"/>
      <c r="F1087" s="126"/>
    </row>
    <row r="1088" spans="1:6" s="399" customFormat="1" x14ac:dyDescent="0.25">
      <c r="A1088" s="394" t="s">
        <v>159</v>
      </c>
      <c r="B1088" s="395"/>
      <c r="C1088" s="396"/>
      <c r="D1088" s="397"/>
      <c r="E1088" s="119"/>
      <c r="F1088" s="398"/>
    </row>
    <row r="1089" spans="1:6" x14ac:dyDescent="0.25">
      <c r="A1089" s="112" t="s">
        <v>255</v>
      </c>
      <c r="B1089" s="395"/>
      <c r="C1089" s="396"/>
      <c r="D1089" s="397"/>
      <c r="E1089" s="119"/>
      <c r="F1089" s="398"/>
    </row>
    <row r="1090" spans="1:6" x14ac:dyDescent="0.25">
      <c r="A1090" s="112" t="s">
        <v>256</v>
      </c>
      <c r="B1090" s="395"/>
      <c r="C1090" s="396"/>
      <c r="D1090" s="397"/>
      <c r="E1090" s="119"/>
      <c r="F1090" s="398"/>
    </row>
    <row r="1091" spans="1:6" x14ac:dyDescent="0.25">
      <c r="A1091" s="112" t="s">
        <v>257</v>
      </c>
      <c r="B1091" s="395"/>
      <c r="C1091" s="396"/>
      <c r="D1091" s="397"/>
      <c r="E1091" s="119"/>
      <c r="F1091" s="398"/>
    </row>
    <row r="1092" spans="1:6" x14ac:dyDescent="0.25">
      <c r="A1092" s="112" t="s">
        <v>258</v>
      </c>
      <c r="B1092" s="395"/>
      <c r="C1092" s="396"/>
      <c r="D1092" s="397"/>
      <c r="E1092" s="119"/>
      <c r="F1092" s="398"/>
    </row>
    <row r="1093" spans="1:6" x14ac:dyDescent="0.25">
      <c r="A1093" s="112" t="s">
        <v>259</v>
      </c>
      <c r="B1093" s="395"/>
      <c r="C1093" s="396"/>
      <c r="D1093" s="397"/>
      <c r="E1093" s="119"/>
      <c r="F1093" s="398"/>
    </row>
    <row r="1094" spans="1:6" x14ac:dyDescent="0.25">
      <c r="A1094" s="112" t="s">
        <v>260</v>
      </c>
      <c r="B1094" s="395"/>
      <c r="C1094" s="396"/>
      <c r="D1094" s="397"/>
      <c r="E1094" s="119"/>
      <c r="F1094" s="398"/>
    </row>
    <row r="1095" spans="1:6" x14ac:dyDescent="0.25">
      <c r="A1095" s="112" t="s">
        <v>261</v>
      </c>
      <c r="B1095" s="395"/>
      <c r="C1095" s="396"/>
      <c r="D1095" s="397"/>
      <c r="E1095" s="119"/>
      <c r="F1095" s="398"/>
    </row>
    <row r="1096" spans="1:6" x14ac:dyDescent="0.25">
      <c r="A1096" s="112" t="s">
        <v>262</v>
      </c>
      <c r="B1096" s="395"/>
      <c r="C1096" s="396"/>
      <c r="D1096" s="397"/>
      <c r="E1096" s="119"/>
      <c r="F1096" s="398"/>
    </row>
    <row r="1097" spans="1:6" x14ac:dyDescent="0.25">
      <c r="A1097" s="112" t="s">
        <v>263</v>
      </c>
      <c r="B1097" s="395"/>
      <c r="C1097" s="396"/>
      <c r="D1097" s="397"/>
      <c r="E1097" s="119"/>
      <c r="F1097" s="398"/>
    </row>
    <row r="1098" spans="1:6" x14ac:dyDescent="0.25">
      <c r="A1098" s="112" t="s">
        <v>264</v>
      </c>
      <c r="B1098" s="395"/>
      <c r="C1098" s="396"/>
      <c r="D1098" s="397"/>
      <c r="E1098" s="119"/>
      <c r="F1098" s="398"/>
    </row>
    <row r="1099" spans="1:6" x14ac:dyDescent="0.25">
      <c r="A1099" s="112" t="s">
        <v>265</v>
      </c>
      <c r="B1099" s="395"/>
      <c r="C1099" s="396"/>
      <c r="D1099" s="397"/>
      <c r="E1099" s="119"/>
      <c r="F1099" s="398"/>
    </row>
    <row r="1100" spans="1:6" x14ac:dyDescent="0.25">
      <c r="A1100" s="112" t="s">
        <v>266</v>
      </c>
      <c r="B1100" s="395"/>
      <c r="C1100" s="396"/>
      <c r="D1100" s="397"/>
      <c r="E1100" s="119"/>
      <c r="F1100" s="398"/>
    </row>
    <row r="1101" spans="1:6" x14ac:dyDescent="0.25">
      <c r="A1101" s="112" t="s">
        <v>267</v>
      </c>
      <c r="B1101" s="395"/>
      <c r="C1101" s="396"/>
      <c r="D1101" s="397"/>
      <c r="E1101" s="119"/>
      <c r="F1101" s="398"/>
    </row>
    <row r="1102" spans="1:6" x14ac:dyDescent="0.25">
      <c r="A1102" s="112" t="s">
        <v>268</v>
      </c>
      <c r="B1102" s="395"/>
      <c r="C1102" s="396"/>
      <c r="D1102" s="397"/>
      <c r="E1102" s="119"/>
      <c r="F1102" s="398"/>
    </row>
    <row r="1103" spans="1:6" x14ac:dyDescent="0.25">
      <c r="A1103" s="112" t="s">
        <v>269</v>
      </c>
      <c r="B1103" s="395"/>
      <c r="C1103" s="396"/>
      <c r="D1103" s="397"/>
      <c r="E1103" s="119"/>
      <c r="F1103" s="398"/>
    </row>
    <row r="1104" spans="1:6" x14ac:dyDescent="0.25">
      <c r="A1104" s="112" t="s">
        <v>270</v>
      </c>
      <c r="B1104" s="395"/>
      <c r="C1104" s="396"/>
      <c r="D1104" s="397"/>
      <c r="E1104" s="119"/>
      <c r="F1104" s="398"/>
    </row>
    <row r="1105" spans="1:6" x14ac:dyDescent="0.25">
      <c r="A1105" s="112" t="s">
        <v>271</v>
      </c>
      <c r="B1105" s="395"/>
      <c r="C1105" s="396"/>
      <c r="D1105" s="397"/>
      <c r="E1105" s="119"/>
      <c r="F1105" s="398"/>
    </row>
    <row r="1106" spans="1:6" x14ac:dyDescent="0.25">
      <c r="A1106" s="112" t="s">
        <v>272</v>
      </c>
      <c r="B1106" s="395"/>
      <c r="C1106" s="396"/>
      <c r="D1106" s="397"/>
      <c r="E1106" s="119"/>
      <c r="F1106" s="398"/>
    </row>
    <row r="1107" spans="1:6" x14ac:dyDescent="0.25">
      <c r="A1107" s="112" t="s">
        <v>273</v>
      </c>
      <c r="B1107" s="395"/>
      <c r="C1107" s="396"/>
      <c r="D1107" s="397"/>
      <c r="E1107" s="119"/>
      <c r="F1107" s="398"/>
    </row>
    <row r="1108" spans="1:6" x14ac:dyDescent="0.25">
      <c r="A1108" s="112" t="s">
        <v>274</v>
      </c>
      <c r="B1108" s="395"/>
      <c r="C1108" s="396"/>
      <c r="D1108" s="397"/>
      <c r="E1108" s="119"/>
      <c r="F1108" s="398"/>
    </row>
    <row r="1109" spans="1:6" x14ac:dyDescent="0.25">
      <c r="A1109" s="112" t="s">
        <v>275</v>
      </c>
      <c r="B1109" s="395"/>
      <c r="C1109" s="396"/>
      <c r="D1109" s="397"/>
      <c r="E1109" s="119"/>
      <c r="F1109" s="398"/>
    </row>
    <row r="1110" spans="1:6" x14ac:dyDescent="0.25">
      <c r="A1110" s="112" t="s">
        <v>276</v>
      </c>
      <c r="B1110" s="395"/>
      <c r="C1110" s="396"/>
      <c r="D1110" s="397"/>
      <c r="E1110" s="119"/>
      <c r="F1110" s="398"/>
    </row>
    <row r="1111" spans="1:6" x14ac:dyDescent="0.25">
      <c r="A1111" s="112" t="s">
        <v>277</v>
      </c>
      <c r="B1111" s="395"/>
      <c r="C1111" s="396"/>
      <c r="D1111" s="397"/>
      <c r="E1111" s="119"/>
      <c r="F1111" s="398"/>
    </row>
    <row r="1112" spans="1:6" x14ac:dyDescent="0.25">
      <c r="A1112" s="112" t="s">
        <v>278</v>
      </c>
      <c r="B1112" s="395"/>
      <c r="C1112" s="396"/>
      <c r="D1112" s="397"/>
      <c r="E1112" s="119"/>
      <c r="F1112" s="398"/>
    </row>
    <row r="1113" spans="1:6" x14ac:dyDescent="0.25">
      <c r="A1113" s="112" t="s">
        <v>279</v>
      </c>
      <c r="B1113" s="395"/>
      <c r="C1113" s="396"/>
      <c r="D1113" s="397"/>
      <c r="E1113" s="119"/>
      <c r="F1113" s="398"/>
    </row>
    <row r="1114" spans="1:6" x14ac:dyDescent="0.25">
      <c r="A1114" s="112" t="s">
        <v>280</v>
      </c>
      <c r="B1114" s="395"/>
      <c r="C1114" s="396"/>
      <c r="D1114" s="397"/>
      <c r="E1114" s="119"/>
      <c r="F1114" s="398"/>
    </row>
    <row r="1115" spans="1:6" x14ac:dyDescent="0.25">
      <c r="A1115" s="112" t="s">
        <v>281</v>
      </c>
      <c r="B1115" s="395"/>
      <c r="C1115" s="396"/>
      <c r="D1115" s="397"/>
      <c r="E1115" s="119"/>
      <c r="F1115" s="398"/>
    </row>
    <row r="1116" spans="1:6" x14ac:dyDescent="0.25">
      <c r="A1116" s="112" t="s">
        <v>282</v>
      </c>
      <c r="B1116" s="395"/>
      <c r="C1116" s="396"/>
      <c r="D1116" s="397"/>
      <c r="E1116" s="119"/>
      <c r="F1116" s="398"/>
    </row>
    <row r="1117" spans="1:6" x14ac:dyDescent="0.25">
      <c r="A1117" s="112" t="s">
        <v>283</v>
      </c>
      <c r="B1117" s="395"/>
      <c r="C1117" s="396"/>
      <c r="D1117" s="397"/>
      <c r="E1117" s="119"/>
      <c r="F1117" s="398"/>
    </row>
    <row r="1118" spans="1:6" x14ac:dyDescent="0.25">
      <c r="A1118" s="112" t="s">
        <v>284</v>
      </c>
      <c r="B1118" s="395"/>
      <c r="C1118" s="396"/>
      <c r="D1118" s="397"/>
      <c r="E1118" s="119"/>
      <c r="F1118" s="398"/>
    </row>
    <row r="1119" spans="1:6" x14ac:dyDescent="0.25">
      <c r="A1119" s="112" t="s">
        <v>285</v>
      </c>
      <c r="B1119" s="395"/>
      <c r="C1119" s="396"/>
      <c r="D1119" s="397"/>
      <c r="E1119" s="119"/>
      <c r="F1119" s="398"/>
    </row>
    <row r="1120" spans="1:6" x14ac:dyDescent="0.25">
      <c r="A1120" s="112" t="s">
        <v>286</v>
      </c>
      <c r="B1120" s="395"/>
      <c r="C1120" s="396"/>
      <c r="D1120" s="397"/>
      <c r="E1120" s="119"/>
      <c r="F1120" s="398"/>
    </row>
    <row r="1121" spans="1:6" x14ac:dyDescent="0.25">
      <c r="A1121" s="112" t="s">
        <v>287</v>
      </c>
      <c r="B1121" s="395"/>
      <c r="C1121" s="396"/>
      <c r="D1121" s="397"/>
      <c r="E1121" s="119"/>
      <c r="F1121" s="398"/>
    </row>
    <row r="1122" spans="1:6" x14ac:dyDescent="0.25">
      <c r="A1122" s="112" t="s">
        <v>288</v>
      </c>
      <c r="B1122" s="395"/>
      <c r="C1122" s="396"/>
      <c r="D1122" s="397"/>
      <c r="E1122" s="119"/>
      <c r="F1122" s="398"/>
    </row>
    <row r="1123" spans="1:6" x14ac:dyDescent="0.25">
      <c r="A1123" s="112" t="s">
        <v>289</v>
      </c>
      <c r="B1123" s="395"/>
      <c r="C1123" s="396"/>
      <c r="D1123" s="397"/>
      <c r="E1123" s="119"/>
      <c r="F1123" s="398"/>
    </row>
    <row r="1124" spans="1:6" x14ac:dyDescent="0.25">
      <c r="A1124" s="112" t="s">
        <v>290</v>
      </c>
      <c r="B1124" s="395"/>
      <c r="C1124" s="396"/>
      <c r="D1124" s="397"/>
      <c r="E1124" s="119"/>
      <c r="F1124" s="398"/>
    </row>
    <row r="1125" spans="1:6" x14ac:dyDescent="0.25">
      <c r="A1125" s="112" t="s">
        <v>291</v>
      </c>
      <c r="B1125" s="395"/>
      <c r="C1125" s="396"/>
      <c r="D1125" s="397"/>
      <c r="E1125" s="119"/>
      <c r="F1125" s="398"/>
    </row>
    <row r="1126" spans="1:6" x14ac:dyDescent="0.25">
      <c r="A1126" s="112" t="s">
        <v>292</v>
      </c>
      <c r="B1126" s="395"/>
      <c r="C1126" s="396"/>
      <c r="D1126" s="397"/>
      <c r="E1126" s="119"/>
      <c r="F1126" s="398"/>
    </row>
    <row r="1127" spans="1:6" x14ac:dyDescent="0.25">
      <c r="A1127" s="112" t="s">
        <v>293</v>
      </c>
      <c r="B1127" s="395"/>
      <c r="C1127" s="396"/>
      <c r="D1127" s="397"/>
      <c r="E1127" s="119"/>
      <c r="F1127" s="398"/>
    </row>
    <row r="1128" spans="1:6" x14ac:dyDescent="0.25">
      <c r="A1128" s="394" t="s">
        <v>294</v>
      </c>
      <c r="B1128" s="395"/>
      <c r="C1128" s="396"/>
      <c r="D1128" s="397"/>
      <c r="E1128" s="119"/>
      <c r="F1128" s="398"/>
    </row>
    <row r="1129" spans="1:6" x14ac:dyDescent="0.25">
      <c r="A1129" s="112" t="s">
        <v>295</v>
      </c>
      <c r="B1129" s="395"/>
      <c r="C1129" s="396"/>
      <c r="D1129" s="397"/>
      <c r="E1129" s="119"/>
      <c r="F1129" s="398"/>
    </row>
    <row r="1130" spans="1:6" x14ac:dyDescent="0.25">
      <c r="A1130" s="112" t="s">
        <v>296</v>
      </c>
      <c r="B1130" s="395"/>
      <c r="C1130" s="396"/>
      <c r="D1130" s="397"/>
      <c r="E1130" s="119"/>
      <c r="F1130" s="398"/>
    </row>
    <row r="1131" spans="1:6" x14ac:dyDescent="0.25">
      <c r="A1131" s="112" t="s">
        <v>297</v>
      </c>
      <c r="B1131" s="395"/>
      <c r="C1131" s="396"/>
      <c r="D1131" s="397"/>
      <c r="E1131" s="119"/>
      <c r="F1131" s="398"/>
    </row>
    <row r="1132" spans="1:6" x14ac:dyDescent="0.25">
      <c r="A1132" s="112" t="s">
        <v>298</v>
      </c>
      <c r="B1132" s="395"/>
      <c r="C1132" s="396"/>
      <c r="D1132" s="397"/>
      <c r="E1132" s="119"/>
      <c r="F1132" s="398"/>
    </row>
    <row r="1133" spans="1:6" x14ac:dyDescent="0.25">
      <c r="A1133" s="112" t="s">
        <v>299</v>
      </c>
      <c r="B1133" s="395"/>
      <c r="C1133" s="396"/>
      <c r="D1133" s="397"/>
      <c r="E1133" s="119"/>
      <c r="F1133" s="398"/>
    </row>
    <row r="1134" spans="1:6" x14ac:dyDescent="0.25">
      <c r="A1134" s="112" t="s">
        <v>300</v>
      </c>
      <c r="B1134" s="395"/>
      <c r="C1134" s="396"/>
      <c r="D1134" s="397"/>
      <c r="E1134" s="119"/>
      <c r="F1134" s="398"/>
    </row>
    <row r="1135" spans="1:6" x14ac:dyDescent="0.25">
      <c r="A1135" s="112" t="s">
        <v>301</v>
      </c>
      <c r="B1135" s="395"/>
      <c r="C1135" s="396"/>
      <c r="D1135" s="397"/>
      <c r="E1135" s="119"/>
      <c r="F1135" s="398"/>
    </row>
    <row r="1136" spans="1:6" x14ac:dyDescent="0.25">
      <c r="A1136" s="112" t="s">
        <v>302</v>
      </c>
      <c r="B1136" s="395"/>
      <c r="C1136" s="396"/>
      <c r="D1136" s="397"/>
      <c r="E1136" s="119"/>
      <c r="F1136" s="398"/>
    </row>
    <row r="1137" spans="1:6" x14ac:dyDescent="0.25">
      <c r="A1137" s="112" t="s">
        <v>303</v>
      </c>
      <c r="B1137" s="395"/>
      <c r="C1137" s="396"/>
      <c r="D1137" s="397"/>
      <c r="E1137" s="119"/>
      <c r="F1137" s="398"/>
    </row>
    <row r="1138" spans="1:6" x14ac:dyDescent="0.25">
      <c r="A1138" s="112" t="s">
        <v>304</v>
      </c>
      <c r="B1138" s="395"/>
      <c r="C1138" s="396"/>
      <c r="D1138" s="397"/>
      <c r="E1138" s="119"/>
      <c r="F1138" s="398"/>
    </row>
    <row r="1139" spans="1:6" x14ac:dyDescent="0.25">
      <c r="A1139" s="112" t="s">
        <v>305</v>
      </c>
      <c r="B1139" s="395"/>
      <c r="C1139" s="396"/>
      <c r="D1139" s="397"/>
      <c r="E1139" s="119"/>
      <c r="F1139" s="398"/>
    </row>
    <row r="1140" spans="1:6" x14ac:dyDescent="0.25">
      <c r="A1140" s="112" t="s">
        <v>306</v>
      </c>
      <c r="B1140" s="395"/>
      <c r="C1140" s="396"/>
      <c r="D1140" s="397"/>
      <c r="E1140" s="119"/>
      <c r="F1140" s="398"/>
    </row>
    <row r="1141" spans="1:6" x14ac:dyDescent="0.25">
      <c r="A1141" s="112" t="s">
        <v>307</v>
      </c>
      <c r="B1141" s="395"/>
      <c r="C1141" s="396"/>
      <c r="D1141" s="397"/>
      <c r="E1141" s="119"/>
      <c r="F1141" s="398"/>
    </row>
    <row r="1142" spans="1:6" x14ac:dyDescent="0.25">
      <c r="A1142" s="112" t="s">
        <v>308</v>
      </c>
      <c r="B1142" s="395"/>
      <c r="C1142" s="396"/>
      <c r="D1142" s="397"/>
      <c r="E1142" s="119"/>
      <c r="F1142" s="398"/>
    </row>
    <row r="1143" spans="1:6" x14ac:dyDescent="0.25">
      <c r="A1143" s="112" t="s">
        <v>309</v>
      </c>
      <c r="B1143" s="395"/>
      <c r="C1143" s="396"/>
      <c r="D1143" s="397"/>
      <c r="E1143" s="119"/>
      <c r="F1143" s="398"/>
    </row>
    <row r="1144" spans="1:6" x14ac:dyDescent="0.25">
      <c r="A1144" s="112" t="s">
        <v>310</v>
      </c>
      <c r="B1144" s="395"/>
      <c r="C1144" s="396"/>
      <c r="D1144" s="397"/>
      <c r="E1144" s="119"/>
      <c r="F1144" s="398"/>
    </row>
    <row r="1145" spans="1:6" x14ac:dyDescent="0.25">
      <c r="A1145" s="112" t="s">
        <v>311</v>
      </c>
      <c r="B1145" s="395"/>
      <c r="C1145" s="396"/>
      <c r="D1145" s="397"/>
      <c r="E1145" s="119"/>
      <c r="F1145" s="398"/>
    </row>
    <row r="1146" spans="1:6" x14ac:dyDescent="0.25">
      <c r="A1146" s="112" t="s">
        <v>312</v>
      </c>
      <c r="B1146" s="395"/>
      <c r="C1146" s="396"/>
      <c r="D1146" s="397"/>
      <c r="E1146" s="119"/>
      <c r="F1146" s="398"/>
    </row>
    <row r="1147" spans="1:6" x14ac:dyDescent="0.25">
      <c r="A1147" s="112" t="s">
        <v>313</v>
      </c>
      <c r="B1147" s="395"/>
      <c r="C1147" s="396"/>
      <c r="D1147" s="397"/>
      <c r="E1147" s="119"/>
      <c r="F1147" s="398"/>
    </row>
    <row r="1148" spans="1:6" x14ac:dyDescent="0.25">
      <c r="A1148" s="112" t="s">
        <v>314</v>
      </c>
      <c r="B1148" s="395"/>
      <c r="C1148" s="396"/>
      <c r="D1148" s="397"/>
      <c r="E1148" s="119"/>
      <c r="F1148" s="398"/>
    </row>
    <row r="1150" spans="1:6" x14ac:dyDescent="0.25">
      <c r="A1150" s="108" t="str">
        <f>N_1!B209</f>
        <v>Kraftwerk 12</v>
      </c>
      <c r="B1150" s="121" t="s">
        <v>72</v>
      </c>
      <c r="C1150" s="122" t="s">
        <v>27</v>
      </c>
      <c r="D1150" s="123" t="s">
        <v>339</v>
      </c>
      <c r="E1150" s="124" t="s">
        <v>46</v>
      </c>
      <c r="F1150" s="125" t="s">
        <v>2</v>
      </c>
    </row>
    <row r="1151" spans="1:6" x14ac:dyDescent="0.25">
      <c r="A1151" s="110" t="s">
        <v>246</v>
      </c>
      <c r="B1151" s="194"/>
      <c r="C1151" s="195">
        <f>SUM(C1153:C1252)</f>
        <v>0</v>
      </c>
      <c r="D1151" s="195">
        <f>SUM(D1153:D1252)</f>
        <v>0</v>
      </c>
      <c r="E1151" s="197"/>
      <c r="F1151" s="198"/>
    </row>
    <row r="1152" spans="1:6" x14ac:dyDescent="0.25">
      <c r="A1152" s="111"/>
      <c r="B1152" s="194"/>
      <c r="C1152" s="194"/>
      <c r="D1152" s="196"/>
      <c r="E1152" s="197"/>
      <c r="F1152" s="198"/>
    </row>
    <row r="1153" spans="1:6" x14ac:dyDescent="0.25">
      <c r="A1153" s="112" t="s">
        <v>30</v>
      </c>
      <c r="B1153" s="113"/>
      <c r="C1153" s="114">
        <v>0</v>
      </c>
      <c r="D1153" s="117"/>
      <c r="E1153" s="119"/>
      <c r="F1153" s="126"/>
    </row>
    <row r="1154" spans="1:6" x14ac:dyDescent="0.25">
      <c r="A1154" s="112" t="s">
        <v>31</v>
      </c>
      <c r="B1154" s="113"/>
      <c r="C1154" s="114"/>
      <c r="D1154" s="117"/>
      <c r="E1154" s="119"/>
      <c r="F1154" s="126"/>
    </row>
    <row r="1155" spans="1:6" x14ac:dyDescent="0.25">
      <c r="A1155" s="112" t="s">
        <v>32</v>
      </c>
      <c r="B1155" s="113"/>
      <c r="C1155" s="114"/>
      <c r="D1155" s="117"/>
      <c r="E1155" s="119"/>
      <c r="F1155" s="126"/>
    </row>
    <row r="1156" spans="1:6" x14ac:dyDescent="0.25">
      <c r="A1156" s="112" t="s">
        <v>33</v>
      </c>
      <c r="B1156" s="113"/>
      <c r="C1156" s="114"/>
      <c r="D1156" s="117"/>
      <c r="E1156" s="119"/>
      <c r="F1156" s="126"/>
    </row>
    <row r="1157" spans="1:6" x14ac:dyDescent="0.25">
      <c r="A1157" s="112" t="s">
        <v>34</v>
      </c>
      <c r="B1157" s="113"/>
      <c r="C1157" s="114"/>
      <c r="D1157" s="117"/>
      <c r="E1157" s="119"/>
      <c r="F1157" s="126"/>
    </row>
    <row r="1158" spans="1:6" x14ac:dyDescent="0.25">
      <c r="A1158" s="112" t="s">
        <v>35</v>
      </c>
      <c r="B1158" s="113"/>
      <c r="C1158" s="114"/>
      <c r="D1158" s="117"/>
      <c r="E1158" s="119"/>
      <c r="F1158" s="126"/>
    </row>
    <row r="1159" spans="1:6" x14ac:dyDescent="0.25">
      <c r="A1159" s="112" t="s">
        <v>36</v>
      </c>
      <c r="B1159" s="113"/>
      <c r="C1159" s="114"/>
      <c r="D1159" s="117"/>
      <c r="E1159" s="119"/>
      <c r="F1159" s="126"/>
    </row>
    <row r="1160" spans="1:6" x14ac:dyDescent="0.25">
      <c r="A1160" s="112" t="s">
        <v>37</v>
      </c>
      <c r="B1160" s="113"/>
      <c r="C1160" s="114"/>
      <c r="D1160" s="117"/>
      <c r="E1160" s="119"/>
      <c r="F1160" s="126"/>
    </row>
    <row r="1161" spans="1:6" x14ac:dyDescent="0.25">
      <c r="A1161" s="112" t="s">
        <v>38</v>
      </c>
      <c r="B1161" s="113"/>
      <c r="C1161" s="114"/>
      <c r="D1161" s="117"/>
      <c r="E1161" s="119"/>
      <c r="F1161" s="126"/>
    </row>
    <row r="1162" spans="1:6" x14ac:dyDescent="0.25">
      <c r="A1162" s="112" t="s">
        <v>39</v>
      </c>
      <c r="B1162" s="113"/>
      <c r="C1162" s="114"/>
      <c r="D1162" s="117"/>
      <c r="E1162" s="119"/>
      <c r="F1162" s="126"/>
    </row>
    <row r="1163" spans="1:6" x14ac:dyDescent="0.25">
      <c r="A1163" s="112" t="s">
        <v>128</v>
      </c>
      <c r="B1163" s="113"/>
      <c r="C1163" s="114"/>
      <c r="D1163" s="117"/>
      <c r="E1163" s="119"/>
      <c r="F1163" s="126"/>
    </row>
    <row r="1164" spans="1:6" x14ac:dyDescent="0.25">
      <c r="A1164" s="112" t="s">
        <v>129</v>
      </c>
      <c r="B1164" s="113"/>
      <c r="C1164" s="114"/>
      <c r="D1164" s="117"/>
      <c r="E1164" s="119"/>
      <c r="F1164" s="126"/>
    </row>
    <row r="1165" spans="1:6" x14ac:dyDescent="0.25">
      <c r="A1165" s="112" t="s">
        <v>130</v>
      </c>
      <c r="B1165" s="113"/>
      <c r="C1165" s="114"/>
      <c r="D1165" s="117"/>
      <c r="E1165" s="119"/>
      <c r="F1165" s="126"/>
    </row>
    <row r="1166" spans="1:6" x14ac:dyDescent="0.25">
      <c r="A1166" s="112" t="s">
        <v>131</v>
      </c>
      <c r="B1166" s="113"/>
      <c r="C1166" s="114"/>
      <c r="D1166" s="117"/>
      <c r="E1166" s="119"/>
      <c r="F1166" s="126"/>
    </row>
    <row r="1167" spans="1:6" x14ac:dyDescent="0.25">
      <c r="A1167" s="112" t="s">
        <v>132</v>
      </c>
      <c r="B1167" s="113"/>
      <c r="C1167" s="114"/>
      <c r="D1167" s="117"/>
      <c r="E1167" s="119"/>
      <c r="F1167" s="126"/>
    </row>
    <row r="1168" spans="1:6" x14ac:dyDescent="0.25">
      <c r="A1168" s="112" t="s">
        <v>133</v>
      </c>
      <c r="B1168" s="113"/>
      <c r="C1168" s="114"/>
      <c r="D1168" s="117"/>
      <c r="E1168" s="119"/>
      <c r="F1168" s="126"/>
    </row>
    <row r="1169" spans="1:6" x14ac:dyDescent="0.25">
      <c r="A1169" s="112" t="s">
        <v>134</v>
      </c>
      <c r="B1169" s="113"/>
      <c r="C1169" s="114"/>
      <c r="D1169" s="117"/>
      <c r="E1169" s="119"/>
      <c r="F1169" s="126"/>
    </row>
    <row r="1170" spans="1:6" x14ac:dyDescent="0.25">
      <c r="A1170" s="112" t="s">
        <v>135</v>
      </c>
      <c r="B1170" s="113"/>
      <c r="C1170" s="114"/>
      <c r="D1170" s="117"/>
      <c r="E1170" s="119"/>
      <c r="F1170" s="126"/>
    </row>
    <row r="1171" spans="1:6" x14ac:dyDescent="0.25">
      <c r="A1171" s="112" t="s">
        <v>136</v>
      </c>
      <c r="B1171" s="113"/>
      <c r="C1171" s="114"/>
      <c r="D1171" s="117"/>
      <c r="E1171" s="119"/>
      <c r="F1171" s="126"/>
    </row>
    <row r="1172" spans="1:6" x14ac:dyDescent="0.25">
      <c r="A1172" s="112" t="s">
        <v>137</v>
      </c>
      <c r="B1172" s="113"/>
      <c r="C1172" s="114"/>
      <c r="D1172" s="117"/>
      <c r="E1172" s="119"/>
      <c r="F1172" s="126"/>
    </row>
    <row r="1173" spans="1:6" x14ac:dyDescent="0.25">
      <c r="A1173" s="112" t="s">
        <v>140</v>
      </c>
      <c r="B1173" s="113"/>
      <c r="C1173" s="114"/>
      <c r="D1173" s="117"/>
      <c r="E1173" s="119"/>
      <c r="F1173" s="126"/>
    </row>
    <row r="1174" spans="1:6" x14ac:dyDescent="0.25">
      <c r="A1174" s="112" t="s">
        <v>141</v>
      </c>
      <c r="B1174" s="113"/>
      <c r="C1174" s="114"/>
      <c r="D1174" s="117"/>
      <c r="E1174" s="119"/>
      <c r="F1174" s="126"/>
    </row>
    <row r="1175" spans="1:6" x14ac:dyDescent="0.25">
      <c r="A1175" s="112" t="s">
        <v>142</v>
      </c>
      <c r="B1175" s="113"/>
      <c r="C1175" s="114"/>
      <c r="D1175" s="117"/>
      <c r="E1175" s="119"/>
      <c r="F1175" s="126"/>
    </row>
    <row r="1176" spans="1:6" x14ac:dyDescent="0.25">
      <c r="A1176" s="112" t="s">
        <v>143</v>
      </c>
      <c r="B1176" s="113"/>
      <c r="C1176" s="114"/>
      <c r="D1176" s="117"/>
      <c r="E1176" s="119"/>
      <c r="F1176" s="126"/>
    </row>
    <row r="1177" spans="1:6" x14ac:dyDescent="0.25">
      <c r="A1177" s="112" t="s">
        <v>144</v>
      </c>
      <c r="B1177" s="113"/>
      <c r="C1177" s="114"/>
      <c r="D1177" s="117"/>
      <c r="E1177" s="119"/>
      <c r="F1177" s="126"/>
    </row>
    <row r="1178" spans="1:6" x14ac:dyDescent="0.25">
      <c r="A1178" s="112" t="s">
        <v>145</v>
      </c>
      <c r="B1178" s="113"/>
      <c r="C1178" s="114"/>
      <c r="D1178" s="117"/>
      <c r="E1178" s="119"/>
      <c r="F1178" s="126"/>
    </row>
    <row r="1179" spans="1:6" x14ac:dyDescent="0.25">
      <c r="A1179" s="112" t="s">
        <v>146</v>
      </c>
      <c r="B1179" s="113"/>
      <c r="C1179" s="114"/>
      <c r="D1179" s="117"/>
      <c r="E1179" s="119"/>
      <c r="F1179" s="126"/>
    </row>
    <row r="1180" spans="1:6" x14ac:dyDescent="0.25">
      <c r="A1180" s="112" t="s">
        <v>147</v>
      </c>
      <c r="B1180" s="113"/>
      <c r="C1180" s="114"/>
      <c r="D1180" s="117"/>
      <c r="E1180" s="119"/>
      <c r="F1180" s="126"/>
    </row>
    <row r="1181" spans="1:6" x14ac:dyDescent="0.25">
      <c r="A1181" s="112" t="s">
        <v>148</v>
      </c>
      <c r="B1181" s="113"/>
      <c r="C1181" s="114"/>
      <c r="D1181" s="117"/>
      <c r="E1181" s="119"/>
      <c r="F1181" s="126"/>
    </row>
    <row r="1182" spans="1:6" x14ac:dyDescent="0.25">
      <c r="A1182" s="112" t="s">
        <v>149</v>
      </c>
      <c r="B1182" s="113"/>
      <c r="C1182" s="114"/>
      <c r="D1182" s="117"/>
      <c r="E1182" s="119"/>
      <c r="F1182" s="126"/>
    </row>
    <row r="1183" spans="1:6" x14ac:dyDescent="0.25">
      <c r="A1183" s="112" t="s">
        <v>150</v>
      </c>
      <c r="B1183" s="113"/>
      <c r="C1183" s="114"/>
      <c r="D1183" s="117"/>
      <c r="E1183" s="119"/>
      <c r="F1183" s="126"/>
    </row>
    <row r="1184" spans="1:6" x14ac:dyDescent="0.25">
      <c r="A1184" s="112" t="s">
        <v>151</v>
      </c>
      <c r="B1184" s="113"/>
      <c r="C1184" s="114"/>
      <c r="D1184" s="117"/>
      <c r="E1184" s="119"/>
      <c r="F1184" s="126"/>
    </row>
    <row r="1185" spans="1:6" x14ac:dyDescent="0.25">
      <c r="A1185" s="112" t="s">
        <v>152</v>
      </c>
      <c r="B1185" s="113"/>
      <c r="C1185" s="114"/>
      <c r="D1185" s="117"/>
      <c r="E1185" s="119"/>
      <c r="F1185" s="126"/>
    </row>
    <row r="1186" spans="1:6" x14ac:dyDescent="0.25">
      <c r="A1186" s="112" t="s">
        <v>153</v>
      </c>
      <c r="B1186" s="113"/>
      <c r="C1186" s="114"/>
      <c r="D1186" s="117"/>
      <c r="E1186" s="119"/>
      <c r="F1186" s="126"/>
    </row>
    <row r="1187" spans="1:6" x14ac:dyDescent="0.25">
      <c r="A1187" s="112" t="s">
        <v>154</v>
      </c>
      <c r="B1187" s="113"/>
      <c r="C1187" s="114"/>
      <c r="D1187" s="117"/>
      <c r="E1187" s="119"/>
      <c r="F1187" s="126"/>
    </row>
    <row r="1188" spans="1:6" x14ac:dyDescent="0.25">
      <c r="A1188" s="112" t="s">
        <v>155</v>
      </c>
      <c r="B1188" s="113"/>
      <c r="C1188" s="114"/>
      <c r="D1188" s="117"/>
      <c r="E1188" s="119"/>
      <c r="F1188" s="126"/>
    </row>
    <row r="1189" spans="1:6" x14ac:dyDescent="0.25">
      <c r="A1189" s="112" t="s">
        <v>156</v>
      </c>
      <c r="B1189" s="113"/>
      <c r="C1189" s="114"/>
      <c r="D1189" s="117"/>
      <c r="E1189" s="119"/>
      <c r="F1189" s="126"/>
    </row>
    <row r="1190" spans="1:6" x14ac:dyDescent="0.25">
      <c r="A1190" s="112" t="s">
        <v>157</v>
      </c>
      <c r="B1190" s="113"/>
      <c r="C1190" s="114"/>
      <c r="D1190" s="117"/>
      <c r="E1190" s="119"/>
      <c r="F1190" s="126"/>
    </row>
    <row r="1191" spans="1:6" x14ac:dyDescent="0.25">
      <c r="A1191" s="112" t="s">
        <v>158</v>
      </c>
      <c r="B1191" s="113"/>
      <c r="C1191" s="114"/>
      <c r="D1191" s="117"/>
      <c r="E1191" s="119"/>
      <c r="F1191" s="126"/>
    </row>
    <row r="1192" spans="1:6" s="399" customFormat="1" x14ac:dyDescent="0.25">
      <c r="A1192" s="394" t="s">
        <v>159</v>
      </c>
      <c r="B1192" s="395"/>
      <c r="C1192" s="396"/>
      <c r="D1192" s="397"/>
      <c r="E1192" s="119"/>
      <c r="F1192" s="398"/>
    </row>
    <row r="1193" spans="1:6" x14ac:dyDescent="0.25">
      <c r="A1193" s="112" t="s">
        <v>255</v>
      </c>
      <c r="B1193" s="395"/>
      <c r="C1193" s="396"/>
      <c r="D1193" s="397"/>
      <c r="E1193" s="119"/>
      <c r="F1193" s="398"/>
    </row>
    <row r="1194" spans="1:6" x14ac:dyDescent="0.25">
      <c r="A1194" s="112" t="s">
        <v>256</v>
      </c>
      <c r="B1194" s="395"/>
      <c r="C1194" s="396"/>
      <c r="D1194" s="397"/>
      <c r="E1194" s="119"/>
      <c r="F1194" s="398"/>
    </row>
    <row r="1195" spans="1:6" x14ac:dyDescent="0.25">
      <c r="A1195" s="112" t="s">
        <v>257</v>
      </c>
      <c r="B1195" s="395"/>
      <c r="C1195" s="396"/>
      <c r="D1195" s="397"/>
      <c r="E1195" s="119"/>
      <c r="F1195" s="398"/>
    </row>
    <row r="1196" spans="1:6" x14ac:dyDescent="0.25">
      <c r="A1196" s="112" t="s">
        <v>258</v>
      </c>
      <c r="B1196" s="395"/>
      <c r="C1196" s="396"/>
      <c r="D1196" s="397"/>
      <c r="E1196" s="119"/>
      <c r="F1196" s="398"/>
    </row>
    <row r="1197" spans="1:6" x14ac:dyDescent="0.25">
      <c r="A1197" s="112" t="s">
        <v>259</v>
      </c>
      <c r="B1197" s="395"/>
      <c r="C1197" s="396"/>
      <c r="D1197" s="397"/>
      <c r="E1197" s="119"/>
      <c r="F1197" s="398"/>
    </row>
    <row r="1198" spans="1:6" x14ac:dyDescent="0.25">
      <c r="A1198" s="112" t="s">
        <v>260</v>
      </c>
      <c r="B1198" s="395"/>
      <c r="C1198" s="396"/>
      <c r="D1198" s="397"/>
      <c r="E1198" s="119"/>
      <c r="F1198" s="398"/>
    </row>
    <row r="1199" spans="1:6" x14ac:dyDescent="0.25">
      <c r="A1199" s="112" t="s">
        <v>261</v>
      </c>
      <c r="B1199" s="395"/>
      <c r="C1199" s="396"/>
      <c r="D1199" s="397"/>
      <c r="E1199" s="119"/>
      <c r="F1199" s="398"/>
    </row>
    <row r="1200" spans="1:6" x14ac:dyDescent="0.25">
      <c r="A1200" s="112" t="s">
        <v>262</v>
      </c>
      <c r="B1200" s="395"/>
      <c r="C1200" s="396"/>
      <c r="D1200" s="397"/>
      <c r="E1200" s="119"/>
      <c r="F1200" s="398"/>
    </row>
    <row r="1201" spans="1:6" x14ac:dyDescent="0.25">
      <c r="A1201" s="112" t="s">
        <v>263</v>
      </c>
      <c r="B1201" s="395"/>
      <c r="C1201" s="396"/>
      <c r="D1201" s="397"/>
      <c r="E1201" s="119"/>
      <c r="F1201" s="398"/>
    </row>
    <row r="1202" spans="1:6" x14ac:dyDescent="0.25">
      <c r="A1202" s="112" t="s">
        <v>264</v>
      </c>
      <c r="B1202" s="395"/>
      <c r="C1202" s="396"/>
      <c r="D1202" s="397"/>
      <c r="E1202" s="119"/>
      <c r="F1202" s="398"/>
    </row>
    <row r="1203" spans="1:6" x14ac:dyDescent="0.25">
      <c r="A1203" s="112" t="s">
        <v>265</v>
      </c>
      <c r="B1203" s="395"/>
      <c r="C1203" s="396"/>
      <c r="D1203" s="397"/>
      <c r="E1203" s="119"/>
      <c r="F1203" s="398"/>
    </row>
    <row r="1204" spans="1:6" x14ac:dyDescent="0.25">
      <c r="A1204" s="112" t="s">
        <v>266</v>
      </c>
      <c r="B1204" s="395"/>
      <c r="C1204" s="396"/>
      <c r="D1204" s="397"/>
      <c r="E1204" s="119"/>
      <c r="F1204" s="398"/>
    </row>
    <row r="1205" spans="1:6" x14ac:dyDescent="0.25">
      <c r="A1205" s="112" t="s">
        <v>267</v>
      </c>
      <c r="B1205" s="395"/>
      <c r="C1205" s="396"/>
      <c r="D1205" s="397"/>
      <c r="E1205" s="119"/>
      <c r="F1205" s="398"/>
    </row>
    <row r="1206" spans="1:6" x14ac:dyDescent="0.25">
      <c r="A1206" s="112" t="s">
        <v>268</v>
      </c>
      <c r="B1206" s="395"/>
      <c r="C1206" s="396"/>
      <c r="D1206" s="397"/>
      <c r="E1206" s="119"/>
      <c r="F1206" s="398"/>
    </row>
    <row r="1207" spans="1:6" x14ac:dyDescent="0.25">
      <c r="A1207" s="112" t="s">
        <v>269</v>
      </c>
      <c r="B1207" s="395"/>
      <c r="C1207" s="396"/>
      <c r="D1207" s="397"/>
      <c r="E1207" s="119"/>
      <c r="F1207" s="398"/>
    </row>
    <row r="1208" spans="1:6" x14ac:dyDescent="0.25">
      <c r="A1208" s="112" t="s">
        <v>270</v>
      </c>
      <c r="B1208" s="395"/>
      <c r="C1208" s="396"/>
      <c r="D1208" s="397"/>
      <c r="E1208" s="119"/>
      <c r="F1208" s="398"/>
    </row>
    <row r="1209" spans="1:6" x14ac:dyDescent="0.25">
      <c r="A1209" s="112" t="s">
        <v>271</v>
      </c>
      <c r="B1209" s="395"/>
      <c r="C1209" s="396"/>
      <c r="D1209" s="397"/>
      <c r="E1209" s="119"/>
      <c r="F1209" s="398"/>
    </row>
    <row r="1210" spans="1:6" x14ac:dyDescent="0.25">
      <c r="A1210" s="112" t="s">
        <v>272</v>
      </c>
      <c r="B1210" s="395"/>
      <c r="C1210" s="396"/>
      <c r="D1210" s="397"/>
      <c r="E1210" s="119"/>
      <c r="F1210" s="398"/>
    </row>
    <row r="1211" spans="1:6" x14ac:dyDescent="0.25">
      <c r="A1211" s="112" t="s">
        <v>273</v>
      </c>
      <c r="B1211" s="395"/>
      <c r="C1211" s="396"/>
      <c r="D1211" s="397"/>
      <c r="E1211" s="119"/>
      <c r="F1211" s="398"/>
    </row>
    <row r="1212" spans="1:6" x14ac:dyDescent="0.25">
      <c r="A1212" s="112" t="s">
        <v>274</v>
      </c>
      <c r="B1212" s="395"/>
      <c r="C1212" s="396"/>
      <c r="D1212" s="397"/>
      <c r="E1212" s="119"/>
      <c r="F1212" s="398"/>
    </row>
    <row r="1213" spans="1:6" x14ac:dyDescent="0.25">
      <c r="A1213" s="112" t="s">
        <v>275</v>
      </c>
      <c r="B1213" s="395"/>
      <c r="C1213" s="396"/>
      <c r="D1213" s="397"/>
      <c r="E1213" s="119"/>
      <c r="F1213" s="398"/>
    </row>
    <row r="1214" spans="1:6" x14ac:dyDescent="0.25">
      <c r="A1214" s="112" t="s">
        <v>276</v>
      </c>
      <c r="B1214" s="395"/>
      <c r="C1214" s="396"/>
      <c r="D1214" s="397"/>
      <c r="E1214" s="119"/>
      <c r="F1214" s="398"/>
    </row>
    <row r="1215" spans="1:6" x14ac:dyDescent="0.25">
      <c r="A1215" s="112" t="s">
        <v>277</v>
      </c>
      <c r="B1215" s="395"/>
      <c r="C1215" s="396"/>
      <c r="D1215" s="397"/>
      <c r="E1215" s="119"/>
      <c r="F1215" s="398"/>
    </row>
    <row r="1216" spans="1:6" x14ac:dyDescent="0.25">
      <c r="A1216" s="112" t="s">
        <v>278</v>
      </c>
      <c r="B1216" s="395"/>
      <c r="C1216" s="396"/>
      <c r="D1216" s="397"/>
      <c r="E1216" s="119"/>
      <c r="F1216" s="398"/>
    </row>
    <row r="1217" spans="1:6" x14ac:dyDescent="0.25">
      <c r="A1217" s="112" t="s">
        <v>279</v>
      </c>
      <c r="B1217" s="395"/>
      <c r="C1217" s="396"/>
      <c r="D1217" s="397"/>
      <c r="E1217" s="119"/>
      <c r="F1217" s="398"/>
    </row>
    <row r="1218" spans="1:6" x14ac:dyDescent="0.25">
      <c r="A1218" s="112" t="s">
        <v>280</v>
      </c>
      <c r="B1218" s="395"/>
      <c r="C1218" s="396"/>
      <c r="D1218" s="397"/>
      <c r="E1218" s="119"/>
      <c r="F1218" s="398"/>
    </row>
    <row r="1219" spans="1:6" x14ac:dyDescent="0.25">
      <c r="A1219" s="112" t="s">
        <v>281</v>
      </c>
      <c r="B1219" s="395"/>
      <c r="C1219" s="396"/>
      <c r="D1219" s="397"/>
      <c r="E1219" s="119"/>
      <c r="F1219" s="398"/>
    </row>
    <row r="1220" spans="1:6" x14ac:dyDescent="0.25">
      <c r="A1220" s="112" t="s">
        <v>282</v>
      </c>
      <c r="B1220" s="395"/>
      <c r="C1220" s="396"/>
      <c r="D1220" s="397"/>
      <c r="E1220" s="119"/>
      <c r="F1220" s="398"/>
    </row>
    <row r="1221" spans="1:6" x14ac:dyDescent="0.25">
      <c r="A1221" s="112" t="s">
        <v>283</v>
      </c>
      <c r="B1221" s="395"/>
      <c r="C1221" s="396"/>
      <c r="D1221" s="397"/>
      <c r="E1221" s="119"/>
      <c r="F1221" s="398"/>
    </row>
    <row r="1222" spans="1:6" x14ac:dyDescent="0.25">
      <c r="A1222" s="112" t="s">
        <v>284</v>
      </c>
      <c r="B1222" s="395"/>
      <c r="C1222" s="396"/>
      <c r="D1222" s="397"/>
      <c r="E1222" s="119"/>
      <c r="F1222" s="398"/>
    </row>
    <row r="1223" spans="1:6" x14ac:dyDescent="0.25">
      <c r="A1223" s="112" t="s">
        <v>285</v>
      </c>
      <c r="B1223" s="395"/>
      <c r="C1223" s="396"/>
      <c r="D1223" s="397"/>
      <c r="E1223" s="119"/>
      <c r="F1223" s="398"/>
    </row>
    <row r="1224" spans="1:6" x14ac:dyDescent="0.25">
      <c r="A1224" s="112" t="s">
        <v>286</v>
      </c>
      <c r="B1224" s="395"/>
      <c r="C1224" s="396"/>
      <c r="D1224" s="397"/>
      <c r="E1224" s="119"/>
      <c r="F1224" s="398"/>
    </row>
    <row r="1225" spans="1:6" x14ac:dyDescent="0.25">
      <c r="A1225" s="112" t="s">
        <v>287</v>
      </c>
      <c r="B1225" s="395"/>
      <c r="C1225" s="396"/>
      <c r="D1225" s="397"/>
      <c r="E1225" s="119"/>
      <c r="F1225" s="398"/>
    </row>
    <row r="1226" spans="1:6" x14ac:dyDescent="0.25">
      <c r="A1226" s="112" t="s">
        <v>288</v>
      </c>
      <c r="B1226" s="395"/>
      <c r="C1226" s="396"/>
      <c r="D1226" s="397"/>
      <c r="E1226" s="119"/>
      <c r="F1226" s="398"/>
    </row>
    <row r="1227" spans="1:6" x14ac:dyDescent="0.25">
      <c r="A1227" s="112" t="s">
        <v>289</v>
      </c>
      <c r="B1227" s="395"/>
      <c r="C1227" s="396"/>
      <c r="D1227" s="397"/>
      <c r="E1227" s="119"/>
      <c r="F1227" s="398"/>
    </row>
    <row r="1228" spans="1:6" x14ac:dyDescent="0.25">
      <c r="A1228" s="112" t="s">
        <v>290</v>
      </c>
      <c r="B1228" s="395"/>
      <c r="C1228" s="396"/>
      <c r="D1228" s="397"/>
      <c r="E1228" s="119"/>
      <c r="F1228" s="398"/>
    </row>
    <row r="1229" spans="1:6" x14ac:dyDescent="0.25">
      <c r="A1229" s="112" t="s">
        <v>291</v>
      </c>
      <c r="B1229" s="395"/>
      <c r="C1229" s="396"/>
      <c r="D1229" s="397"/>
      <c r="E1229" s="119"/>
      <c r="F1229" s="398"/>
    </row>
    <row r="1230" spans="1:6" x14ac:dyDescent="0.25">
      <c r="A1230" s="112" t="s">
        <v>292</v>
      </c>
      <c r="B1230" s="395"/>
      <c r="C1230" s="396"/>
      <c r="D1230" s="397"/>
      <c r="E1230" s="119"/>
      <c r="F1230" s="398"/>
    </row>
    <row r="1231" spans="1:6" x14ac:dyDescent="0.25">
      <c r="A1231" s="112" t="s">
        <v>293</v>
      </c>
      <c r="B1231" s="395"/>
      <c r="C1231" s="396"/>
      <c r="D1231" s="397"/>
      <c r="E1231" s="119"/>
      <c r="F1231" s="398"/>
    </row>
    <row r="1232" spans="1:6" x14ac:dyDescent="0.25">
      <c r="A1232" s="394" t="s">
        <v>294</v>
      </c>
      <c r="B1232" s="395"/>
      <c r="C1232" s="396"/>
      <c r="D1232" s="397"/>
      <c r="E1232" s="119"/>
      <c r="F1232" s="398"/>
    </row>
    <row r="1233" spans="1:6" x14ac:dyDescent="0.25">
      <c r="A1233" s="112" t="s">
        <v>295</v>
      </c>
      <c r="B1233" s="395"/>
      <c r="C1233" s="396"/>
      <c r="D1233" s="397"/>
      <c r="E1233" s="119"/>
      <c r="F1233" s="398"/>
    </row>
    <row r="1234" spans="1:6" x14ac:dyDescent="0.25">
      <c r="A1234" s="112" t="s">
        <v>296</v>
      </c>
      <c r="B1234" s="395"/>
      <c r="C1234" s="396"/>
      <c r="D1234" s="397"/>
      <c r="E1234" s="119"/>
      <c r="F1234" s="398"/>
    </row>
    <row r="1235" spans="1:6" x14ac:dyDescent="0.25">
      <c r="A1235" s="112" t="s">
        <v>297</v>
      </c>
      <c r="B1235" s="395"/>
      <c r="C1235" s="396"/>
      <c r="D1235" s="397"/>
      <c r="E1235" s="119"/>
      <c r="F1235" s="398"/>
    </row>
    <row r="1236" spans="1:6" x14ac:dyDescent="0.25">
      <c r="A1236" s="112" t="s">
        <v>298</v>
      </c>
      <c r="B1236" s="395"/>
      <c r="C1236" s="396"/>
      <c r="D1236" s="397"/>
      <c r="E1236" s="119"/>
      <c r="F1236" s="398"/>
    </row>
    <row r="1237" spans="1:6" x14ac:dyDescent="0.25">
      <c r="A1237" s="112" t="s">
        <v>299</v>
      </c>
      <c r="B1237" s="395"/>
      <c r="C1237" s="396"/>
      <c r="D1237" s="397"/>
      <c r="E1237" s="119"/>
      <c r="F1237" s="398"/>
    </row>
    <row r="1238" spans="1:6" x14ac:dyDescent="0.25">
      <c r="A1238" s="112" t="s">
        <v>300</v>
      </c>
      <c r="B1238" s="395"/>
      <c r="C1238" s="396"/>
      <c r="D1238" s="397"/>
      <c r="E1238" s="119"/>
      <c r="F1238" s="398"/>
    </row>
    <row r="1239" spans="1:6" x14ac:dyDescent="0.25">
      <c r="A1239" s="112" t="s">
        <v>301</v>
      </c>
      <c r="B1239" s="395"/>
      <c r="C1239" s="396"/>
      <c r="D1239" s="397"/>
      <c r="E1239" s="119"/>
      <c r="F1239" s="398"/>
    </row>
    <row r="1240" spans="1:6" x14ac:dyDescent="0.25">
      <c r="A1240" s="112" t="s">
        <v>302</v>
      </c>
      <c r="B1240" s="395"/>
      <c r="C1240" s="396"/>
      <c r="D1240" s="397"/>
      <c r="E1240" s="119"/>
      <c r="F1240" s="398"/>
    </row>
    <row r="1241" spans="1:6" x14ac:dyDescent="0.25">
      <c r="A1241" s="112" t="s">
        <v>303</v>
      </c>
      <c r="B1241" s="395"/>
      <c r="C1241" s="396"/>
      <c r="D1241" s="397"/>
      <c r="E1241" s="119"/>
      <c r="F1241" s="398"/>
    </row>
    <row r="1242" spans="1:6" x14ac:dyDescent="0.25">
      <c r="A1242" s="112" t="s">
        <v>304</v>
      </c>
      <c r="B1242" s="395"/>
      <c r="C1242" s="396"/>
      <c r="D1242" s="397"/>
      <c r="E1242" s="119"/>
      <c r="F1242" s="398"/>
    </row>
    <row r="1243" spans="1:6" x14ac:dyDescent="0.25">
      <c r="A1243" s="112" t="s">
        <v>305</v>
      </c>
      <c r="B1243" s="395"/>
      <c r="C1243" s="396"/>
      <c r="D1243" s="397"/>
      <c r="E1243" s="119"/>
      <c r="F1243" s="398"/>
    </row>
    <row r="1244" spans="1:6" x14ac:dyDescent="0.25">
      <c r="A1244" s="112" t="s">
        <v>306</v>
      </c>
      <c r="B1244" s="395"/>
      <c r="C1244" s="396"/>
      <c r="D1244" s="397"/>
      <c r="E1244" s="119"/>
      <c r="F1244" s="398"/>
    </row>
    <row r="1245" spans="1:6" x14ac:dyDescent="0.25">
      <c r="A1245" s="112" t="s">
        <v>307</v>
      </c>
      <c r="B1245" s="395"/>
      <c r="C1245" s="396"/>
      <c r="D1245" s="397"/>
      <c r="E1245" s="119"/>
      <c r="F1245" s="398"/>
    </row>
    <row r="1246" spans="1:6" x14ac:dyDescent="0.25">
      <c r="A1246" s="112" t="s">
        <v>308</v>
      </c>
      <c r="B1246" s="395"/>
      <c r="C1246" s="396"/>
      <c r="D1246" s="397"/>
      <c r="E1246" s="119"/>
      <c r="F1246" s="398"/>
    </row>
    <row r="1247" spans="1:6" x14ac:dyDescent="0.25">
      <c r="A1247" s="112" t="s">
        <v>309</v>
      </c>
      <c r="B1247" s="395"/>
      <c r="C1247" s="396"/>
      <c r="D1247" s="397"/>
      <c r="E1247" s="119"/>
      <c r="F1247" s="398"/>
    </row>
    <row r="1248" spans="1:6" x14ac:dyDescent="0.25">
      <c r="A1248" s="112" t="s">
        <v>310</v>
      </c>
      <c r="B1248" s="395"/>
      <c r="C1248" s="396"/>
      <c r="D1248" s="397"/>
      <c r="E1248" s="119"/>
      <c r="F1248" s="398"/>
    </row>
    <row r="1249" spans="1:6" x14ac:dyDescent="0.25">
      <c r="A1249" s="112" t="s">
        <v>311</v>
      </c>
      <c r="B1249" s="395"/>
      <c r="C1249" s="396"/>
      <c r="D1249" s="397"/>
      <c r="E1249" s="119"/>
      <c r="F1249" s="398"/>
    </row>
    <row r="1250" spans="1:6" x14ac:dyDescent="0.25">
      <c r="A1250" s="112" t="s">
        <v>312</v>
      </c>
      <c r="B1250" s="395"/>
      <c r="C1250" s="396"/>
      <c r="D1250" s="397"/>
      <c r="E1250" s="119"/>
      <c r="F1250" s="398"/>
    </row>
    <row r="1251" spans="1:6" x14ac:dyDescent="0.25">
      <c r="A1251" s="112" t="s">
        <v>313</v>
      </c>
      <c r="B1251" s="395"/>
      <c r="C1251" s="396"/>
      <c r="D1251" s="397"/>
      <c r="E1251" s="119"/>
      <c r="F1251" s="398"/>
    </row>
    <row r="1252" spans="1:6" x14ac:dyDescent="0.25">
      <c r="A1252" s="112" t="s">
        <v>314</v>
      </c>
      <c r="B1252" s="395"/>
      <c r="C1252" s="396"/>
      <c r="D1252" s="397"/>
      <c r="E1252" s="119"/>
      <c r="F1252" s="398"/>
    </row>
    <row r="1254" spans="1:6" x14ac:dyDescent="0.25">
      <c r="A1254" s="108" t="str">
        <f>N_1!B226</f>
        <v>Kraftwerk 13</v>
      </c>
      <c r="B1254" s="121" t="s">
        <v>72</v>
      </c>
      <c r="C1254" s="122" t="s">
        <v>27</v>
      </c>
      <c r="D1254" s="123" t="s">
        <v>339</v>
      </c>
      <c r="E1254" s="124" t="s">
        <v>46</v>
      </c>
      <c r="F1254" s="125" t="s">
        <v>2</v>
      </c>
    </row>
    <row r="1255" spans="1:6" x14ac:dyDescent="0.25">
      <c r="A1255" s="110" t="s">
        <v>246</v>
      </c>
      <c r="B1255" s="194"/>
      <c r="C1255" s="195">
        <f>SUM(C1257:C1356)</f>
        <v>0</v>
      </c>
      <c r="D1255" s="195">
        <f>SUM(D1257:D1356)</f>
        <v>0</v>
      </c>
      <c r="E1255" s="197"/>
      <c r="F1255" s="198"/>
    </row>
    <row r="1256" spans="1:6" x14ac:dyDescent="0.25">
      <c r="A1256" s="111"/>
      <c r="B1256" s="194"/>
      <c r="C1256" s="194"/>
      <c r="D1256" s="196"/>
      <c r="E1256" s="197"/>
      <c r="F1256" s="198"/>
    </row>
    <row r="1257" spans="1:6" x14ac:dyDescent="0.25">
      <c r="A1257" s="112" t="s">
        <v>30</v>
      </c>
      <c r="B1257" s="113"/>
      <c r="C1257" s="114">
        <v>0</v>
      </c>
      <c r="D1257" s="117"/>
      <c r="E1257" s="119"/>
      <c r="F1257" s="126"/>
    </row>
    <row r="1258" spans="1:6" x14ac:dyDescent="0.25">
      <c r="A1258" s="112" t="s">
        <v>31</v>
      </c>
      <c r="B1258" s="113"/>
      <c r="C1258" s="114"/>
      <c r="D1258" s="117"/>
      <c r="E1258" s="119"/>
      <c r="F1258" s="126"/>
    </row>
    <row r="1259" spans="1:6" x14ac:dyDescent="0.25">
      <c r="A1259" s="112" t="s">
        <v>32</v>
      </c>
      <c r="B1259" s="113"/>
      <c r="C1259" s="114"/>
      <c r="D1259" s="117"/>
      <c r="E1259" s="119"/>
      <c r="F1259" s="126"/>
    </row>
    <row r="1260" spans="1:6" x14ac:dyDescent="0.25">
      <c r="A1260" s="112" t="s">
        <v>33</v>
      </c>
      <c r="B1260" s="113"/>
      <c r="C1260" s="114"/>
      <c r="D1260" s="117"/>
      <c r="E1260" s="119"/>
      <c r="F1260" s="126"/>
    </row>
    <row r="1261" spans="1:6" x14ac:dyDescent="0.25">
      <c r="A1261" s="112" t="s">
        <v>34</v>
      </c>
      <c r="B1261" s="113"/>
      <c r="C1261" s="114"/>
      <c r="D1261" s="117"/>
      <c r="E1261" s="119"/>
      <c r="F1261" s="126"/>
    </row>
    <row r="1262" spans="1:6" x14ac:dyDescent="0.25">
      <c r="A1262" s="112" t="s">
        <v>35</v>
      </c>
      <c r="B1262" s="113"/>
      <c r="C1262" s="114"/>
      <c r="D1262" s="117"/>
      <c r="E1262" s="119"/>
      <c r="F1262" s="126"/>
    </row>
    <row r="1263" spans="1:6" x14ac:dyDescent="0.25">
      <c r="A1263" s="112" t="s">
        <v>36</v>
      </c>
      <c r="B1263" s="113"/>
      <c r="C1263" s="114"/>
      <c r="D1263" s="117"/>
      <c r="E1263" s="119"/>
      <c r="F1263" s="126"/>
    </row>
    <row r="1264" spans="1:6" x14ac:dyDescent="0.25">
      <c r="A1264" s="112" t="s">
        <v>37</v>
      </c>
      <c r="B1264" s="113"/>
      <c r="C1264" s="114"/>
      <c r="D1264" s="117"/>
      <c r="E1264" s="119"/>
      <c r="F1264" s="126"/>
    </row>
    <row r="1265" spans="1:6" x14ac:dyDescent="0.25">
      <c r="A1265" s="112" t="s">
        <v>38</v>
      </c>
      <c r="B1265" s="113"/>
      <c r="C1265" s="114"/>
      <c r="D1265" s="117"/>
      <c r="E1265" s="119"/>
      <c r="F1265" s="126"/>
    </row>
    <row r="1266" spans="1:6" x14ac:dyDescent="0.25">
      <c r="A1266" s="112" t="s">
        <v>39</v>
      </c>
      <c r="B1266" s="113"/>
      <c r="C1266" s="114"/>
      <c r="D1266" s="117"/>
      <c r="E1266" s="119"/>
      <c r="F1266" s="126"/>
    </row>
    <row r="1267" spans="1:6" x14ac:dyDescent="0.25">
      <c r="A1267" s="112" t="s">
        <v>128</v>
      </c>
      <c r="B1267" s="113"/>
      <c r="C1267" s="114"/>
      <c r="D1267" s="117"/>
      <c r="E1267" s="119"/>
      <c r="F1267" s="126"/>
    </row>
    <row r="1268" spans="1:6" x14ac:dyDescent="0.25">
      <c r="A1268" s="112" t="s">
        <v>129</v>
      </c>
      <c r="B1268" s="113"/>
      <c r="C1268" s="114"/>
      <c r="D1268" s="117"/>
      <c r="E1268" s="119"/>
      <c r="F1268" s="126"/>
    </row>
    <row r="1269" spans="1:6" x14ac:dyDescent="0.25">
      <c r="A1269" s="112" t="s">
        <v>130</v>
      </c>
      <c r="B1269" s="113"/>
      <c r="C1269" s="114"/>
      <c r="D1269" s="117"/>
      <c r="E1269" s="119"/>
      <c r="F1269" s="126"/>
    </row>
    <row r="1270" spans="1:6" x14ac:dyDescent="0.25">
      <c r="A1270" s="112" t="s">
        <v>131</v>
      </c>
      <c r="B1270" s="113"/>
      <c r="C1270" s="114"/>
      <c r="D1270" s="117"/>
      <c r="E1270" s="119"/>
      <c r="F1270" s="126"/>
    </row>
    <row r="1271" spans="1:6" x14ac:dyDescent="0.25">
      <c r="A1271" s="112" t="s">
        <v>132</v>
      </c>
      <c r="B1271" s="113"/>
      <c r="C1271" s="114"/>
      <c r="D1271" s="117"/>
      <c r="E1271" s="119"/>
      <c r="F1271" s="126"/>
    </row>
    <row r="1272" spans="1:6" x14ac:dyDescent="0.25">
      <c r="A1272" s="112" t="s">
        <v>133</v>
      </c>
      <c r="B1272" s="113"/>
      <c r="C1272" s="114"/>
      <c r="D1272" s="117"/>
      <c r="E1272" s="119"/>
      <c r="F1272" s="126"/>
    </row>
    <row r="1273" spans="1:6" x14ac:dyDescent="0.25">
      <c r="A1273" s="112" t="s">
        <v>134</v>
      </c>
      <c r="B1273" s="113"/>
      <c r="C1273" s="114"/>
      <c r="D1273" s="117"/>
      <c r="E1273" s="119"/>
      <c r="F1273" s="126"/>
    </row>
    <row r="1274" spans="1:6" x14ac:dyDescent="0.25">
      <c r="A1274" s="112" t="s">
        <v>135</v>
      </c>
      <c r="B1274" s="113"/>
      <c r="C1274" s="114"/>
      <c r="D1274" s="117"/>
      <c r="E1274" s="119"/>
      <c r="F1274" s="126"/>
    </row>
    <row r="1275" spans="1:6" x14ac:dyDescent="0.25">
      <c r="A1275" s="112" t="s">
        <v>136</v>
      </c>
      <c r="B1275" s="113"/>
      <c r="C1275" s="114"/>
      <c r="D1275" s="117"/>
      <c r="E1275" s="119"/>
      <c r="F1275" s="126"/>
    </row>
    <row r="1276" spans="1:6" x14ac:dyDescent="0.25">
      <c r="A1276" s="112" t="s">
        <v>137</v>
      </c>
      <c r="B1276" s="113"/>
      <c r="C1276" s="114"/>
      <c r="D1276" s="117"/>
      <c r="E1276" s="119"/>
      <c r="F1276" s="126"/>
    </row>
    <row r="1277" spans="1:6" x14ac:dyDescent="0.25">
      <c r="A1277" s="112" t="s">
        <v>140</v>
      </c>
      <c r="B1277" s="113"/>
      <c r="C1277" s="114"/>
      <c r="D1277" s="117"/>
      <c r="E1277" s="119"/>
      <c r="F1277" s="126"/>
    </row>
    <row r="1278" spans="1:6" x14ac:dyDescent="0.25">
      <c r="A1278" s="112" t="s">
        <v>141</v>
      </c>
      <c r="B1278" s="113"/>
      <c r="C1278" s="114"/>
      <c r="D1278" s="117"/>
      <c r="E1278" s="119"/>
      <c r="F1278" s="126"/>
    </row>
    <row r="1279" spans="1:6" x14ac:dyDescent="0.25">
      <c r="A1279" s="112" t="s">
        <v>142</v>
      </c>
      <c r="B1279" s="113"/>
      <c r="C1279" s="114"/>
      <c r="D1279" s="117"/>
      <c r="E1279" s="119"/>
      <c r="F1279" s="126"/>
    </row>
    <row r="1280" spans="1:6" x14ac:dyDescent="0.25">
      <c r="A1280" s="112" t="s">
        <v>143</v>
      </c>
      <c r="B1280" s="113"/>
      <c r="C1280" s="114"/>
      <c r="D1280" s="117"/>
      <c r="E1280" s="119"/>
      <c r="F1280" s="126"/>
    </row>
    <row r="1281" spans="1:6" x14ac:dyDescent="0.25">
      <c r="A1281" s="112" t="s">
        <v>144</v>
      </c>
      <c r="B1281" s="113"/>
      <c r="C1281" s="114"/>
      <c r="D1281" s="117"/>
      <c r="E1281" s="119"/>
      <c r="F1281" s="126"/>
    </row>
    <row r="1282" spans="1:6" x14ac:dyDescent="0.25">
      <c r="A1282" s="112" t="s">
        <v>145</v>
      </c>
      <c r="B1282" s="113"/>
      <c r="C1282" s="114"/>
      <c r="D1282" s="117"/>
      <c r="E1282" s="119"/>
      <c r="F1282" s="126"/>
    </row>
    <row r="1283" spans="1:6" x14ac:dyDescent="0.25">
      <c r="A1283" s="112" t="s">
        <v>146</v>
      </c>
      <c r="B1283" s="113"/>
      <c r="C1283" s="114"/>
      <c r="D1283" s="117"/>
      <c r="E1283" s="119"/>
      <c r="F1283" s="126"/>
    </row>
    <row r="1284" spans="1:6" x14ac:dyDescent="0.25">
      <c r="A1284" s="112" t="s">
        <v>147</v>
      </c>
      <c r="B1284" s="113"/>
      <c r="C1284" s="114"/>
      <c r="D1284" s="117"/>
      <c r="E1284" s="119"/>
      <c r="F1284" s="126"/>
    </row>
    <row r="1285" spans="1:6" x14ac:dyDescent="0.25">
      <c r="A1285" s="112" t="s">
        <v>148</v>
      </c>
      <c r="B1285" s="113"/>
      <c r="C1285" s="114"/>
      <c r="D1285" s="117"/>
      <c r="E1285" s="119"/>
      <c r="F1285" s="126"/>
    </row>
    <row r="1286" spans="1:6" x14ac:dyDescent="0.25">
      <c r="A1286" s="112" t="s">
        <v>149</v>
      </c>
      <c r="B1286" s="113"/>
      <c r="C1286" s="114"/>
      <c r="D1286" s="117"/>
      <c r="E1286" s="119"/>
      <c r="F1286" s="126"/>
    </row>
    <row r="1287" spans="1:6" x14ac:dyDescent="0.25">
      <c r="A1287" s="112" t="s">
        <v>150</v>
      </c>
      <c r="B1287" s="113"/>
      <c r="C1287" s="114"/>
      <c r="D1287" s="117"/>
      <c r="E1287" s="119"/>
      <c r="F1287" s="126"/>
    </row>
    <row r="1288" spans="1:6" x14ac:dyDescent="0.25">
      <c r="A1288" s="112" t="s">
        <v>151</v>
      </c>
      <c r="B1288" s="113"/>
      <c r="C1288" s="114"/>
      <c r="D1288" s="117"/>
      <c r="E1288" s="119"/>
      <c r="F1288" s="126"/>
    </row>
    <row r="1289" spans="1:6" x14ac:dyDescent="0.25">
      <c r="A1289" s="112" t="s">
        <v>152</v>
      </c>
      <c r="B1289" s="113"/>
      <c r="C1289" s="114"/>
      <c r="D1289" s="117"/>
      <c r="E1289" s="119"/>
      <c r="F1289" s="126"/>
    </row>
    <row r="1290" spans="1:6" x14ac:dyDescent="0.25">
      <c r="A1290" s="112" t="s">
        <v>153</v>
      </c>
      <c r="B1290" s="113"/>
      <c r="C1290" s="114"/>
      <c r="D1290" s="117"/>
      <c r="E1290" s="119"/>
      <c r="F1290" s="126"/>
    </row>
    <row r="1291" spans="1:6" x14ac:dyDescent="0.25">
      <c r="A1291" s="112" t="s">
        <v>154</v>
      </c>
      <c r="B1291" s="113"/>
      <c r="C1291" s="114"/>
      <c r="D1291" s="117"/>
      <c r="E1291" s="119"/>
      <c r="F1291" s="126"/>
    </row>
    <row r="1292" spans="1:6" x14ac:dyDescent="0.25">
      <c r="A1292" s="112" t="s">
        <v>155</v>
      </c>
      <c r="B1292" s="113"/>
      <c r="C1292" s="114"/>
      <c r="D1292" s="117"/>
      <c r="E1292" s="119"/>
      <c r="F1292" s="126"/>
    </row>
    <row r="1293" spans="1:6" x14ac:dyDescent="0.25">
      <c r="A1293" s="112" t="s">
        <v>156</v>
      </c>
      <c r="B1293" s="113"/>
      <c r="C1293" s="114"/>
      <c r="D1293" s="117"/>
      <c r="E1293" s="119"/>
      <c r="F1293" s="126"/>
    </row>
    <row r="1294" spans="1:6" x14ac:dyDescent="0.25">
      <c r="A1294" s="112" t="s">
        <v>157</v>
      </c>
      <c r="B1294" s="113"/>
      <c r="C1294" s="114"/>
      <c r="D1294" s="117"/>
      <c r="E1294" s="119"/>
      <c r="F1294" s="126"/>
    </row>
    <row r="1295" spans="1:6" x14ac:dyDescent="0.25">
      <c r="A1295" s="112" t="s">
        <v>158</v>
      </c>
      <c r="B1295" s="113"/>
      <c r="C1295" s="114"/>
      <c r="D1295" s="117"/>
      <c r="E1295" s="119"/>
      <c r="F1295" s="126"/>
    </row>
    <row r="1296" spans="1:6" s="399" customFormat="1" x14ac:dyDescent="0.25">
      <c r="A1296" s="394" t="s">
        <v>159</v>
      </c>
      <c r="B1296" s="395"/>
      <c r="C1296" s="396"/>
      <c r="D1296" s="397"/>
      <c r="E1296" s="119"/>
      <c r="F1296" s="398"/>
    </row>
    <row r="1297" spans="1:6" x14ac:dyDescent="0.25">
      <c r="A1297" s="112" t="s">
        <v>255</v>
      </c>
      <c r="B1297" s="395"/>
      <c r="C1297" s="396"/>
      <c r="D1297" s="397"/>
      <c r="E1297" s="119"/>
      <c r="F1297" s="398"/>
    </row>
    <row r="1298" spans="1:6" x14ac:dyDescent="0.25">
      <c r="A1298" s="112" t="s">
        <v>256</v>
      </c>
      <c r="B1298" s="395"/>
      <c r="C1298" s="396"/>
      <c r="D1298" s="397"/>
      <c r="E1298" s="119"/>
      <c r="F1298" s="398"/>
    </row>
    <row r="1299" spans="1:6" x14ac:dyDescent="0.25">
      <c r="A1299" s="112" t="s">
        <v>257</v>
      </c>
      <c r="B1299" s="395"/>
      <c r="C1299" s="396"/>
      <c r="D1299" s="397"/>
      <c r="E1299" s="119"/>
      <c r="F1299" s="398"/>
    </row>
    <row r="1300" spans="1:6" x14ac:dyDescent="0.25">
      <c r="A1300" s="112" t="s">
        <v>258</v>
      </c>
      <c r="B1300" s="395"/>
      <c r="C1300" s="396"/>
      <c r="D1300" s="397"/>
      <c r="E1300" s="119"/>
      <c r="F1300" s="398"/>
    </row>
    <row r="1301" spans="1:6" x14ac:dyDescent="0.25">
      <c r="A1301" s="112" t="s">
        <v>259</v>
      </c>
      <c r="B1301" s="395"/>
      <c r="C1301" s="396"/>
      <c r="D1301" s="397"/>
      <c r="E1301" s="119"/>
      <c r="F1301" s="398"/>
    </row>
    <row r="1302" spans="1:6" x14ac:dyDescent="0.25">
      <c r="A1302" s="112" t="s">
        <v>260</v>
      </c>
      <c r="B1302" s="395"/>
      <c r="C1302" s="396"/>
      <c r="D1302" s="397"/>
      <c r="E1302" s="119"/>
      <c r="F1302" s="398"/>
    </row>
    <row r="1303" spans="1:6" x14ac:dyDescent="0.25">
      <c r="A1303" s="112" t="s">
        <v>261</v>
      </c>
      <c r="B1303" s="395"/>
      <c r="C1303" s="396"/>
      <c r="D1303" s="397"/>
      <c r="E1303" s="119"/>
      <c r="F1303" s="398"/>
    </row>
    <row r="1304" spans="1:6" x14ac:dyDescent="0.25">
      <c r="A1304" s="112" t="s">
        <v>262</v>
      </c>
      <c r="B1304" s="395"/>
      <c r="C1304" s="396"/>
      <c r="D1304" s="397"/>
      <c r="E1304" s="119"/>
      <c r="F1304" s="398"/>
    </row>
    <row r="1305" spans="1:6" x14ac:dyDescent="0.25">
      <c r="A1305" s="112" t="s">
        <v>263</v>
      </c>
      <c r="B1305" s="395"/>
      <c r="C1305" s="396"/>
      <c r="D1305" s="397"/>
      <c r="E1305" s="119"/>
      <c r="F1305" s="398"/>
    </row>
    <row r="1306" spans="1:6" x14ac:dyDescent="0.25">
      <c r="A1306" s="112" t="s">
        <v>264</v>
      </c>
      <c r="B1306" s="395"/>
      <c r="C1306" s="396"/>
      <c r="D1306" s="397"/>
      <c r="E1306" s="119"/>
      <c r="F1306" s="398"/>
    </row>
    <row r="1307" spans="1:6" x14ac:dyDescent="0.25">
      <c r="A1307" s="112" t="s">
        <v>265</v>
      </c>
      <c r="B1307" s="395"/>
      <c r="C1307" s="396"/>
      <c r="D1307" s="397"/>
      <c r="E1307" s="119"/>
      <c r="F1307" s="398"/>
    </row>
    <row r="1308" spans="1:6" x14ac:dyDescent="0.25">
      <c r="A1308" s="112" t="s">
        <v>266</v>
      </c>
      <c r="B1308" s="395"/>
      <c r="C1308" s="396"/>
      <c r="D1308" s="397"/>
      <c r="E1308" s="119"/>
      <c r="F1308" s="398"/>
    </row>
    <row r="1309" spans="1:6" x14ac:dyDescent="0.25">
      <c r="A1309" s="112" t="s">
        <v>267</v>
      </c>
      <c r="B1309" s="395"/>
      <c r="C1309" s="396"/>
      <c r="D1309" s="397"/>
      <c r="E1309" s="119"/>
      <c r="F1309" s="398"/>
    </row>
    <row r="1310" spans="1:6" x14ac:dyDescent="0.25">
      <c r="A1310" s="112" t="s">
        <v>268</v>
      </c>
      <c r="B1310" s="395"/>
      <c r="C1310" s="396"/>
      <c r="D1310" s="397"/>
      <c r="E1310" s="119"/>
      <c r="F1310" s="398"/>
    </row>
    <row r="1311" spans="1:6" x14ac:dyDescent="0.25">
      <c r="A1311" s="112" t="s">
        <v>269</v>
      </c>
      <c r="B1311" s="395"/>
      <c r="C1311" s="396"/>
      <c r="D1311" s="397"/>
      <c r="E1311" s="119"/>
      <c r="F1311" s="398"/>
    </row>
    <row r="1312" spans="1:6" x14ac:dyDescent="0.25">
      <c r="A1312" s="112" t="s">
        <v>270</v>
      </c>
      <c r="B1312" s="395"/>
      <c r="C1312" s="396"/>
      <c r="D1312" s="397"/>
      <c r="E1312" s="119"/>
      <c r="F1312" s="398"/>
    </row>
    <row r="1313" spans="1:6" x14ac:dyDescent="0.25">
      <c r="A1313" s="112" t="s">
        <v>271</v>
      </c>
      <c r="B1313" s="395"/>
      <c r="C1313" s="396"/>
      <c r="D1313" s="397"/>
      <c r="E1313" s="119"/>
      <c r="F1313" s="398"/>
    </row>
    <row r="1314" spans="1:6" x14ac:dyDescent="0.25">
      <c r="A1314" s="112" t="s">
        <v>272</v>
      </c>
      <c r="B1314" s="395"/>
      <c r="C1314" s="396"/>
      <c r="D1314" s="397"/>
      <c r="E1314" s="119"/>
      <c r="F1314" s="398"/>
    </row>
    <row r="1315" spans="1:6" x14ac:dyDescent="0.25">
      <c r="A1315" s="112" t="s">
        <v>273</v>
      </c>
      <c r="B1315" s="395"/>
      <c r="C1315" s="396"/>
      <c r="D1315" s="397"/>
      <c r="E1315" s="119"/>
      <c r="F1315" s="398"/>
    </row>
    <row r="1316" spans="1:6" x14ac:dyDescent="0.25">
      <c r="A1316" s="112" t="s">
        <v>274</v>
      </c>
      <c r="B1316" s="395"/>
      <c r="C1316" s="396"/>
      <c r="D1316" s="397"/>
      <c r="E1316" s="119"/>
      <c r="F1316" s="398"/>
    </row>
    <row r="1317" spans="1:6" x14ac:dyDescent="0.25">
      <c r="A1317" s="112" t="s">
        <v>275</v>
      </c>
      <c r="B1317" s="395"/>
      <c r="C1317" s="396"/>
      <c r="D1317" s="397"/>
      <c r="E1317" s="119"/>
      <c r="F1317" s="398"/>
    </row>
    <row r="1318" spans="1:6" x14ac:dyDescent="0.25">
      <c r="A1318" s="112" t="s">
        <v>276</v>
      </c>
      <c r="B1318" s="395"/>
      <c r="C1318" s="396"/>
      <c r="D1318" s="397"/>
      <c r="E1318" s="119"/>
      <c r="F1318" s="398"/>
    </row>
    <row r="1319" spans="1:6" x14ac:dyDescent="0.25">
      <c r="A1319" s="112" t="s">
        <v>277</v>
      </c>
      <c r="B1319" s="395"/>
      <c r="C1319" s="396"/>
      <c r="D1319" s="397"/>
      <c r="E1319" s="119"/>
      <c r="F1319" s="398"/>
    </row>
    <row r="1320" spans="1:6" x14ac:dyDescent="0.25">
      <c r="A1320" s="112" t="s">
        <v>278</v>
      </c>
      <c r="B1320" s="395"/>
      <c r="C1320" s="396"/>
      <c r="D1320" s="397"/>
      <c r="E1320" s="119"/>
      <c r="F1320" s="398"/>
    </row>
    <row r="1321" spans="1:6" x14ac:dyDescent="0.25">
      <c r="A1321" s="112" t="s">
        <v>279</v>
      </c>
      <c r="B1321" s="395"/>
      <c r="C1321" s="396"/>
      <c r="D1321" s="397"/>
      <c r="E1321" s="119"/>
      <c r="F1321" s="398"/>
    </row>
    <row r="1322" spans="1:6" x14ac:dyDescent="0.25">
      <c r="A1322" s="112" t="s">
        <v>280</v>
      </c>
      <c r="B1322" s="395"/>
      <c r="C1322" s="396"/>
      <c r="D1322" s="397"/>
      <c r="E1322" s="119"/>
      <c r="F1322" s="398"/>
    </row>
    <row r="1323" spans="1:6" x14ac:dyDescent="0.25">
      <c r="A1323" s="112" t="s">
        <v>281</v>
      </c>
      <c r="B1323" s="395"/>
      <c r="C1323" s="396"/>
      <c r="D1323" s="397"/>
      <c r="E1323" s="119"/>
      <c r="F1323" s="398"/>
    </row>
    <row r="1324" spans="1:6" x14ac:dyDescent="0.25">
      <c r="A1324" s="112" t="s">
        <v>282</v>
      </c>
      <c r="B1324" s="395"/>
      <c r="C1324" s="396"/>
      <c r="D1324" s="397"/>
      <c r="E1324" s="119"/>
      <c r="F1324" s="398"/>
    </row>
    <row r="1325" spans="1:6" x14ac:dyDescent="0.25">
      <c r="A1325" s="112" t="s">
        <v>283</v>
      </c>
      <c r="B1325" s="395"/>
      <c r="C1325" s="396"/>
      <c r="D1325" s="397"/>
      <c r="E1325" s="119"/>
      <c r="F1325" s="398"/>
    </row>
    <row r="1326" spans="1:6" x14ac:dyDescent="0.25">
      <c r="A1326" s="112" t="s">
        <v>284</v>
      </c>
      <c r="B1326" s="395"/>
      <c r="C1326" s="396"/>
      <c r="D1326" s="397"/>
      <c r="E1326" s="119"/>
      <c r="F1326" s="398"/>
    </row>
    <row r="1327" spans="1:6" x14ac:dyDescent="0.25">
      <c r="A1327" s="112" t="s">
        <v>285</v>
      </c>
      <c r="B1327" s="395"/>
      <c r="C1327" s="396"/>
      <c r="D1327" s="397"/>
      <c r="E1327" s="119"/>
      <c r="F1327" s="398"/>
    </row>
    <row r="1328" spans="1:6" x14ac:dyDescent="0.25">
      <c r="A1328" s="112" t="s">
        <v>286</v>
      </c>
      <c r="B1328" s="395"/>
      <c r="C1328" s="396"/>
      <c r="D1328" s="397"/>
      <c r="E1328" s="119"/>
      <c r="F1328" s="398"/>
    </row>
    <row r="1329" spans="1:6" x14ac:dyDescent="0.25">
      <c r="A1329" s="112" t="s">
        <v>287</v>
      </c>
      <c r="B1329" s="395"/>
      <c r="C1329" s="396"/>
      <c r="D1329" s="397"/>
      <c r="E1329" s="119"/>
      <c r="F1329" s="398"/>
    </row>
    <row r="1330" spans="1:6" x14ac:dyDescent="0.25">
      <c r="A1330" s="112" t="s">
        <v>288</v>
      </c>
      <c r="B1330" s="395"/>
      <c r="C1330" s="396"/>
      <c r="D1330" s="397"/>
      <c r="E1330" s="119"/>
      <c r="F1330" s="398"/>
    </row>
    <row r="1331" spans="1:6" x14ac:dyDescent="0.25">
      <c r="A1331" s="112" t="s">
        <v>289</v>
      </c>
      <c r="B1331" s="395"/>
      <c r="C1331" s="396"/>
      <c r="D1331" s="397"/>
      <c r="E1331" s="119"/>
      <c r="F1331" s="398"/>
    </row>
    <row r="1332" spans="1:6" x14ac:dyDescent="0.25">
      <c r="A1332" s="112" t="s">
        <v>290</v>
      </c>
      <c r="B1332" s="395"/>
      <c r="C1332" s="396"/>
      <c r="D1332" s="397"/>
      <c r="E1332" s="119"/>
      <c r="F1332" s="398"/>
    </row>
    <row r="1333" spans="1:6" x14ac:dyDescent="0.25">
      <c r="A1333" s="112" t="s">
        <v>291</v>
      </c>
      <c r="B1333" s="395"/>
      <c r="C1333" s="396"/>
      <c r="D1333" s="397"/>
      <c r="E1333" s="119"/>
      <c r="F1333" s="398"/>
    </row>
    <row r="1334" spans="1:6" x14ac:dyDescent="0.25">
      <c r="A1334" s="112" t="s">
        <v>292</v>
      </c>
      <c r="B1334" s="395"/>
      <c r="C1334" s="396"/>
      <c r="D1334" s="397"/>
      <c r="E1334" s="119"/>
      <c r="F1334" s="398"/>
    </row>
    <row r="1335" spans="1:6" x14ac:dyDescent="0.25">
      <c r="A1335" s="112" t="s">
        <v>293</v>
      </c>
      <c r="B1335" s="395"/>
      <c r="C1335" s="396"/>
      <c r="D1335" s="397"/>
      <c r="E1335" s="119"/>
      <c r="F1335" s="398"/>
    </row>
    <row r="1336" spans="1:6" x14ac:dyDescent="0.25">
      <c r="A1336" s="394" t="s">
        <v>294</v>
      </c>
      <c r="B1336" s="395"/>
      <c r="C1336" s="396"/>
      <c r="D1336" s="397"/>
      <c r="E1336" s="119"/>
      <c r="F1336" s="398"/>
    </row>
    <row r="1337" spans="1:6" x14ac:dyDescent="0.25">
      <c r="A1337" s="112" t="s">
        <v>295</v>
      </c>
      <c r="B1337" s="395"/>
      <c r="C1337" s="396"/>
      <c r="D1337" s="397"/>
      <c r="E1337" s="119"/>
      <c r="F1337" s="398"/>
    </row>
    <row r="1338" spans="1:6" x14ac:dyDescent="0.25">
      <c r="A1338" s="112" t="s">
        <v>296</v>
      </c>
      <c r="B1338" s="395"/>
      <c r="C1338" s="396"/>
      <c r="D1338" s="397"/>
      <c r="E1338" s="119"/>
      <c r="F1338" s="398"/>
    </row>
    <row r="1339" spans="1:6" x14ac:dyDescent="0.25">
      <c r="A1339" s="112" t="s">
        <v>297</v>
      </c>
      <c r="B1339" s="395"/>
      <c r="C1339" s="396"/>
      <c r="D1339" s="397"/>
      <c r="E1339" s="119"/>
      <c r="F1339" s="398"/>
    </row>
    <row r="1340" spans="1:6" x14ac:dyDescent="0.25">
      <c r="A1340" s="112" t="s">
        <v>298</v>
      </c>
      <c r="B1340" s="395"/>
      <c r="C1340" s="396"/>
      <c r="D1340" s="397"/>
      <c r="E1340" s="119"/>
      <c r="F1340" s="398"/>
    </row>
    <row r="1341" spans="1:6" x14ac:dyDescent="0.25">
      <c r="A1341" s="112" t="s">
        <v>299</v>
      </c>
      <c r="B1341" s="395"/>
      <c r="C1341" s="396"/>
      <c r="D1341" s="397"/>
      <c r="E1341" s="119"/>
      <c r="F1341" s="398"/>
    </row>
    <row r="1342" spans="1:6" x14ac:dyDescent="0.25">
      <c r="A1342" s="112" t="s">
        <v>300</v>
      </c>
      <c r="B1342" s="395"/>
      <c r="C1342" s="396"/>
      <c r="D1342" s="397"/>
      <c r="E1342" s="119"/>
      <c r="F1342" s="398"/>
    </row>
    <row r="1343" spans="1:6" x14ac:dyDescent="0.25">
      <c r="A1343" s="112" t="s">
        <v>301</v>
      </c>
      <c r="B1343" s="395"/>
      <c r="C1343" s="396"/>
      <c r="D1343" s="397"/>
      <c r="E1343" s="119"/>
      <c r="F1343" s="398"/>
    </row>
    <row r="1344" spans="1:6" x14ac:dyDescent="0.25">
      <c r="A1344" s="112" t="s">
        <v>302</v>
      </c>
      <c r="B1344" s="395"/>
      <c r="C1344" s="396"/>
      <c r="D1344" s="397"/>
      <c r="E1344" s="119"/>
      <c r="F1344" s="398"/>
    </row>
    <row r="1345" spans="1:6" x14ac:dyDescent="0.25">
      <c r="A1345" s="112" t="s">
        <v>303</v>
      </c>
      <c r="B1345" s="395"/>
      <c r="C1345" s="396"/>
      <c r="D1345" s="397"/>
      <c r="E1345" s="119"/>
      <c r="F1345" s="398"/>
    </row>
    <row r="1346" spans="1:6" x14ac:dyDescent="0.25">
      <c r="A1346" s="112" t="s">
        <v>304</v>
      </c>
      <c r="B1346" s="395"/>
      <c r="C1346" s="396"/>
      <c r="D1346" s="397"/>
      <c r="E1346" s="119"/>
      <c r="F1346" s="398"/>
    </row>
    <row r="1347" spans="1:6" x14ac:dyDescent="0.25">
      <c r="A1347" s="112" t="s">
        <v>305</v>
      </c>
      <c r="B1347" s="395"/>
      <c r="C1347" s="396"/>
      <c r="D1347" s="397"/>
      <c r="E1347" s="119"/>
      <c r="F1347" s="398"/>
    </row>
    <row r="1348" spans="1:6" x14ac:dyDescent="0.25">
      <c r="A1348" s="112" t="s">
        <v>306</v>
      </c>
      <c r="B1348" s="395"/>
      <c r="C1348" s="396"/>
      <c r="D1348" s="397"/>
      <c r="E1348" s="119"/>
      <c r="F1348" s="398"/>
    </row>
    <row r="1349" spans="1:6" x14ac:dyDescent="0.25">
      <c r="A1349" s="112" t="s">
        <v>307</v>
      </c>
      <c r="B1349" s="395"/>
      <c r="C1349" s="396"/>
      <c r="D1349" s="397"/>
      <c r="E1349" s="119"/>
      <c r="F1349" s="398"/>
    </row>
    <row r="1350" spans="1:6" x14ac:dyDescent="0.25">
      <c r="A1350" s="112" t="s">
        <v>308</v>
      </c>
      <c r="B1350" s="395"/>
      <c r="C1350" s="396"/>
      <c r="D1350" s="397"/>
      <c r="E1350" s="119"/>
      <c r="F1350" s="398"/>
    </row>
    <row r="1351" spans="1:6" x14ac:dyDescent="0.25">
      <c r="A1351" s="112" t="s">
        <v>309</v>
      </c>
      <c r="B1351" s="395"/>
      <c r="C1351" s="396"/>
      <c r="D1351" s="397"/>
      <c r="E1351" s="119"/>
      <c r="F1351" s="398"/>
    </row>
    <row r="1352" spans="1:6" x14ac:dyDescent="0.25">
      <c r="A1352" s="112" t="s">
        <v>310</v>
      </c>
      <c r="B1352" s="395"/>
      <c r="C1352" s="396"/>
      <c r="D1352" s="397"/>
      <c r="E1352" s="119"/>
      <c r="F1352" s="398"/>
    </row>
    <row r="1353" spans="1:6" x14ac:dyDescent="0.25">
      <c r="A1353" s="112" t="s">
        <v>311</v>
      </c>
      <c r="B1353" s="395"/>
      <c r="C1353" s="396"/>
      <c r="D1353" s="397"/>
      <c r="E1353" s="119"/>
      <c r="F1353" s="398"/>
    </row>
    <row r="1354" spans="1:6" x14ac:dyDescent="0.25">
      <c r="A1354" s="112" t="s">
        <v>312</v>
      </c>
      <c r="B1354" s="395"/>
      <c r="C1354" s="396"/>
      <c r="D1354" s="397"/>
      <c r="E1354" s="119"/>
      <c r="F1354" s="398"/>
    </row>
    <row r="1355" spans="1:6" x14ac:dyDescent="0.25">
      <c r="A1355" s="112" t="s">
        <v>313</v>
      </c>
      <c r="B1355" s="395"/>
      <c r="C1355" s="396"/>
      <c r="D1355" s="397"/>
      <c r="E1355" s="119"/>
      <c r="F1355" s="398"/>
    </row>
    <row r="1356" spans="1:6" x14ac:dyDescent="0.25">
      <c r="A1356" s="112" t="s">
        <v>314</v>
      </c>
      <c r="B1356" s="395"/>
      <c r="C1356" s="396"/>
      <c r="D1356" s="397"/>
      <c r="E1356" s="119"/>
      <c r="F1356" s="398"/>
    </row>
    <row r="1358" spans="1:6" x14ac:dyDescent="0.25">
      <c r="A1358" s="108" t="str">
        <f>N_1!B243</f>
        <v>Kraftwerk 14</v>
      </c>
      <c r="B1358" s="121" t="s">
        <v>72</v>
      </c>
      <c r="C1358" s="122" t="s">
        <v>27</v>
      </c>
      <c r="D1358" s="123" t="s">
        <v>339</v>
      </c>
      <c r="E1358" s="124" t="s">
        <v>46</v>
      </c>
      <c r="F1358" s="125" t="s">
        <v>2</v>
      </c>
    </row>
    <row r="1359" spans="1:6" x14ac:dyDescent="0.25">
      <c r="A1359" s="110" t="s">
        <v>246</v>
      </c>
      <c r="B1359" s="194"/>
      <c r="C1359" s="195">
        <f>SUM(C1361:C1460)</f>
        <v>0</v>
      </c>
      <c r="D1359" s="195">
        <f>SUM(D1361:D1460)</f>
        <v>0</v>
      </c>
      <c r="E1359" s="197"/>
      <c r="F1359" s="198"/>
    </row>
    <row r="1360" spans="1:6" x14ac:dyDescent="0.25">
      <c r="A1360" s="111"/>
      <c r="B1360" s="194"/>
      <c r="C1360" s="194"/>
      <c r="D1360" s="196"/>
      <c r="E1360" s="197"/>
      <c r="F1360" s="198"/>
    </row>
    <row r="1361" spans="1:6" x14ac:dyDescent="0.25">
      <c r="A1361" s="112" t="s">
        <v>30</v>
      </c>
      <c r="B1361" s="113"/>
      <c r="C1361" s="114">
        <v>0</v>
      </c>
      <c r="D1361" s="117"/>
      <c r="E1361" s="119"/>
      <c r="F1361" s="126"/>
    </row>
    <row r="1362" spans="1:6" x14ac:dyDescent="0.25">
      <c r="A1362" s="112" t="s">
        <v>31</v>
      </c>
      <c r="B1362" s="113"/>
      <c r="C1362" s="114"/>
      <c r="D1362" s="117"/>
      <c r="E1362" s="119"/>
      <c r="F1362" s="126"/>
    </row>
    <row r="1363" spans="1:6" x14ac:dyDescent="0.25">
      <c r="A1363" s="112" t="s">
        <v>32</v>
      </c>
      <c r="B1363" s="113"/>
      <c r="C1363" s="114"/>
      <c r="D1363" s="117"/>
      <c r="E1363" s="119"/>
      <c r="F1363" s="126"/>
    </row>
    <row r="1364" spans="1:6" x14ac:dyDescent="0.25">
      <c r="A1364" s="112" t="s">
        <v>33</v>
      </c>
      <c r="B1364" s="113"/>
      <c r="C1364" s="114"/>
      <c r="D1364" s="117"/>
      <c r="E1364" s="119"/>
      <c r="F1364" s="126"/>
    </row>
    <row r="1365" spans="1:6" x14ac:dyDescent="0.25">
      <c r="A1365" s="112" t="s">
        <v>34</v>
      </c>
      <c r="B1365" s="113"/>
      <c r="C1365" s="114"/>
      <c r="D1365" s="117"/>
      <c r="E1365" s="119"/>
      <c r="F1365" s="126"/>
    </row>
    <row r="1366" spans="1:6" x14ac:dyDescent="0.25">
      <c r="A1366" s="112" t="s">
        <v>35</v>
      </c>
      <c r="B1366" s="113"/>
      <c r="C1366" s="114"/>
      <c r="D1366" s="117"/>
      <c r="E1366" s="119"/>
      <c r="F1366" s="126"/>
    </row>
    <row r="1367" spans="1:6" x14ac:dyDescent="0.25">
      <c r="A1367" s="112" t="s">
        <v>36</v>
      </c>
      <c r="B1367" s="113"/>
      <c r="C1367" s="114"/>
      <c r="D1367" s="117"/>
      <c r="E1367" s="119"/>
      <c r="F1367" s="126"/>
    </row>
    <row r="1368" spans="1:6" x14ac:dyDescent="0.25">
      <c r="A1368" s="112" t="s">
        <v>37</v>
      </c>
      <c r="B1368" s="113"/>
      <c r="C1368" s="114"/>
      <c r="D1368" s="117"/>
      <c r="E1368" s="119"/>
      <c r="F1368" s="126"/>
    </row>
    <row r="1369" spans="1:6" x14ac:dyDescent="0.25">
      <c r="A1369" s="112" t="s">
        <v>38</v>
      </c>
      <c r="B1369" s="113"/>
      <c r="C1369" s="114"/>
      <c r="D1369" s="117"/>
      <c r="E1369" s="119"/>
      <c r="F1369" s="126"/>
    </row>
    <row r="1370" spans="1:6" x14ac:dyDescent="0.25">
      <c r="A1370" s="112" t="s">
        <v>39</v>
      </c>
      <c r="B1370" s="113"/>
      <c r="C1370" s="114"/>
      <c r="D1370" s="117"/>
      <c r="E1370" s="119"/>
      <c r="F1370" s="126"/>
    </row>
    <row r="1371" spans="1:6" x14ac:dyDescent="0.25">
      <c r="A1371" s="112" t="s">
        <v>128</v>
      </c>
      <c r="B1371" s="113"/>
      <c r="C1371" s="114"/>
      <c r="D1371" s="117"/>
      <c r="E1371" s="119"/>
      <c r="F1371" s="126"/>
    </row>
    <row r="1372" spans="1:6" x14ac:dyDescent="0.25">
      <c r="A1372" s="112" t="s">
        <v>129</v>
      </c>
      <c r="B1372" s="113"/>
      <c r="C1372" s="114"/>
      <c r="D1372" s="117"/>
      <c r="E1372" s="119"/>
      <c r="F1372" s="126"/>
    </row>
    <row r="1373" spans="1:6" x14ac:dyDescent="0.25">
      <c r="A1373" s="112" t="s">
        <v>130</v>
      </c>
      <c r="B1373" s="113"/>
      <c r="C1373" s="114"/>
      <c r="D1373" s="117"/>
      <c r="E1373" s="119"/>
      <c r="F1373" s="126"/>
    </row>
    <row r="1374" spans="1:6" x14ac:dyDescent="0.25">
      <c r="A1374" s="112" t="s">
        <v>131</v>
      </c>
      <c r="B1374" s="113"/>
      <c r="C1374" s="114"/>
      <c r="D1374" s="117"/>
      <c r="E1374" s="119"/>
      <c r="F1374" s="126"/>
    </row>
    <row r="1375" spans="1:6" x14ac:dyDescent="0.25">
      <c r="A1375" s="112" t="s">
        <v>132</v>
      </c>
      <c r="B1375" s="113"/>
      <c r="C1375" s="114"/>
      <c r="D1375" s="117"/>
      <c r="E1375" s="119"/>
      <c r="F1375" s="126"/>
    </row>
    <row r="1376" spans="1:6" x14ac:dyDescent="0.25">
      <c r="A1376" s="112" t="s">
        <v>133</v>
      </c>
      <c r="B1376" s="113"/>
      <c r="C1376" s="114"/>
      <c r="D1376" s="117"/>
      <c r="E1376" s="119"/>
      <c r="F1376" s="126"/>
    </row>
    <row r="1377" spans="1:6" x14ac:dyDescent="0.25">
      <c r="A1377" s="112" t="s">
        <v>134</v>
      </c>
      <c r="B1377" s="113"/>
      <c r="C1377" s="114"/>
      <c r="D1377" s="117"/>
      <c r="E1377" s="119"/>
      <c r="F1377" s="126"/>
    </row>
    <row r="1378" spans="1:6" x14ac:dyDescent="0.25">
      <c r="A1378" s="112" t="s">
        <v>135</v>
      </c>
      <c r="B1378" s="113"/>
      <c r="C1378" s="114"/>
      <c r="D1378" s="117"/>
      <c r="E1378" s="119"/>
      <c r="F1378" s="126"/>
    </row>
    <row r="1379" spans="1:6" x14ac:dyDescent="0.25">
      <c r="A1379" s="112" t="s">
        <v>136</v>
      </c>
      <c r="B1379" s="113"/>
      <c r="C1379" s="114"/>
      <c r="D1379" s="117"/>
      <c r="E1379" s="119"/>
      <c r="F1379" s="126"/>
    </row>
    <row r="1380" spans="1:6" x14ac:dyDescent="0.25">
      <c r="A1380" s="112" t="s">
        <v>137</v>
      </c>
      <c r="B1380" s="113"/>
      <c r="C1380" s="114"/>
      <c r="D1380" s="117"/>
      <c r="E1380" s="119"/>
      <c r="F1380" s="126"/>
    </row>
    <row r="1381" spans="1:6" x14ac:dyDescent="0.25">
      <c r="A1381" s="112" t="s">
        <v>140</v>
      </c>
      <c r="B1381" s="113"/>
      <c r="C1381" s="114"/>
      <c r="D1381" s="117"/>
      <c r="E1381" s="119"/>
      <c r="F1381" s="126"/>
    </row>
    <row r="1382" spans="1:6" x14ac:dyDescent="0.25">
      <c r="A1382" s="112" t="s">
        <v>141</v>
      </c>
      <c r="B1382" s="113"/>
      <c r="C1382" s="114"/>
      <c r="D1382" s="117"/>
      <c r="E1382" s="119"/>
      <c r="F1382" s="126"/>
    </row>
    <row r="1383" spans="1:6" x14ac:dyDescent="0.25">
      <c r="A1383" s="112" t="s">
        <v>142</v>
      </c>
      <c r="B1383" s="113"/>
      <c r="C1383" s="114"/>
      <c r="D1383" s="117"/>
      <c r="E1383" s="119"/>
      <c r="F1383" s="126"/>
    </row>
    <row r="1384" spans="1:6" x14ac:dyDescent="0.25">
      <c r="A1384" s="112" t="s">
        <v>143</v>
      </c>
      <c r="B1384" s="113"/>
      <c r="C1384" s="114"/>
      <c r="D1384" s="117"/>
      <c r="E1384" s="119"/>
      <c r="F1384" s="126"/>
    </row>
    <row r="1385" spans="1:6" x14ac:dyDescent="0.25">
      <c r="A1385" s="112" t="s">
        <v>144</v>
      </c>
      <c r="B1385" s="113"/>
      <c r="C1385" s="114"/>
      <c r="D1385" s="117"/>
      <c r="E1385" s="119"/>
      <c r="F1385" s="126"/>
    </row>
    <row r="1386" spans="1:6" x14ac:dyDescent="0.25">
      <c r="A1386" s="112" t="s">
        <v>145</v>
      </c>
      <c r="B1386" s="113"/>
      <c r="C1386" s="114"/>
      <c r="D1386" s="117"/>
      <c r="E1386" s="119"/>
      <c r="F1386" s="126"/>
    </row>
    <row r="1387" spans="1:6" x14ac:dyDescent="0.25">
      <c r="A1387" s="112" t="s">
        <v>146</v>
      </c>
      <c r="B1387" s="113"/>
      <c r="C1387" s="114"/>
      <c r="D1387" s="117"/>
      <c r="E1387" s="119"/>
      <c r="F1387" s="126"/>
    </row>
    <row r="1388" spans="1:6" x14ac:dyDescent="0.25">
      <c r="A1388" s="112" t="s">
        <v>147</v>
      </c>
      <c r="B1388" s="113"/>
      <c r="C1388" s="114"/>
      <c r="D1388" s="117"/>
      <c r="E1388" s="119"/>
      <c r="F1388" s="126"/>
    </row>
    <row r="1389" spans="1:6" x14ac:dyDescent="0.25">
      <c r="A1389" s="112" t="s">
        <v>148</v>
      </c>
      <c r="B1389" s="113"/>
      <c r="C1389" s="114"/>
      <c r="D1389" s="117"/>
      <c r="E1389" s="119"/>
      <c r="F1389" s="126"/>
    </row>
    <row r="1390" spans="1:6" x14ac:dyDescent="0.25">
      <c r="A1390" s="112" t="s">
        <v>149</v>
      </c>
      <c r="B1390" s="113"/>
      <c r="C1390" s="114"/>
      <c r="D1390" s="117"/>
      <c r="E1390" s="119"/>
      <c r="F1390" s="126"/>
    </row>
    <row r="1391" spans="1:6" x14ac:dyDescent="0.25">
      <c r="A1391" s="112" t="s">
        <v>150</v>
      </c>
      <c r="B1391" s="113"/>
      <c r="C1391" s="114"/>
      <c r="D1391" s="117"/>
      <c r="E1391" s="119"/>
      <c r="F1391" s="126"/>
    </row>
    <row r="1392" spans="1:6" x14ac:dyDescent="0.25">
      <c r="A1392" s="112" t="s">
        <v>151</v>
      </c>
      <c r="B1392" s="113"/>
      <c r="C1392" s="114"/>
      <c r="D1392" s="117"/>
      <c r="E1392" s="119"/>
      <c r="F1392" s="126"/>
    </row>
    <row r="1393" spans="1:6" x14ac:dyDescent="0.25">
      <c r="A1393" s="112" t="s">
        <v>152</v>
      </c>
      <c r="B1393" s="113"/>
      <c r="C1393" s="114"/>
      <c r="D1393" s="117"/>
      <c r="E1393" s="119"/>
      <c r="F1393" s="126"/>
    </row>
    <row r="1394" spans="1:6" x14ac:dyDescent="0.25">
      <c r="A1394" s="112" t="s">
        <v>153</v>
      </c>
      <c r="B1394" s="113"/>
      <c r="C1394" s="114"/>
      <c r="D1394" s="117"/>
      <c r="E1394" s="119"/>
      <c r="F1394" s="126"/>
    </row>
    <row r="1395" spans="1:6" x14ac:dyDescent="0.25">
      <c r="A1395" s="112" t="s">
        <v>154</v>
      </c>
      <c r="B1395" s="113"/>
      <c r="C1395" s="114"/>
      <c r="D1395" s="117"/>
      <c r="E1395" s="119"/>
      <c r="F1395" s="126"/>
    </row>
    <row r="1396" spans="1:6" x14ac:dyDescent="0.25">
      <c r="A1396" s="112" t="s">
        <v>155</v>
      </c>
      <c r="B1396" s="113"/>
      <c r="C1396" s="114"/>
      <c r="D1396" s="117"/>
      <c r="E1396" s="119"/>
      <c r="F1396" s="126"/>
    </row>
    <row r="1397" spans="1:6" x14ac:dyDescent="0.25">
      <c r="A1397" s="112" t="s">
        <v>156</v>
      </c>
      <c r="B1397" s="113"/>
      <c r="C1397" s="114"/>
      <c r="D1397" s="117"/>
      <c r="E1397" s="119"/>
      <c r="F1397" s="126"/>
    </row>
    <row r="1398" spans="1:6" x14ac:dyDescent="0.25">
      <c r="A1398" s="112" t="s">
        <v>157</v>
      </c>
      <c r="B1398" s="113"/>
      <c r="C1398" s="114"/>
      <c r="D1398" s="117"/>
      <c r="E1398" s="119"/>
      <c r="F1398" s="126"/>
    </row>
    <row r="1399" spans="1:6" x14ac:dyDescent="0.25">
      <c r="A1399" s="112" t="s">
        <v>158</v>
      </c>
      <c r="B1399" s="113"/>
      <c r="C1399" s="114"/>
      <c r="D1399" s="117"/>
      <c r="E1399" s="119"/>
      <c r="F1399" s="126"/>
    </row>
    <row r="1400" spans="1:6" s="399" customFormat="1" x14ac:dyDescent="0.25">
      <c r="A1400" s="394" t="s">
        <v>159</v>
      </c>
      <c r="B1400" s="395"/>
      <c r="C1400" s="396"/>
      <c r="D1400" s="397"/>
      <c r="E1400" s="119"/>
      <c r="F1400" s="398"/>
    </row>
    <row r="1401" spans="1:6" x14ac:dyDescent="0.25">
      <c r="A1401" s="112" t="s">
        <v>255</v>
      </c>
      <c r="B1401" s="395"/>
      <c r="C1401" s="396"/>
      <c r="D1401" s="397"/>
      <c r="E1401" s="119"/>
      <c r="F1401" s="398"/>
    </row>
    <row r="1402" spans="1:6" x14ac:dyDescent="0.25">
      <c r="A1402" s="112" t="s">
        <v>256</v>
      </c>
      <c r="B1402" s="395"/>
      <c r="C1402" s="396"/>
      <c r="D1402" s="397"/>
      <c r="E1402" s="119"/>
      <c r="F1402" s="398"/>
    </row>
    <row r="1403" spans="1:6" x14ac:dyDescent="0.25">
      <c r="A1403" s="112" t="s">
        <v>257</v>
      </c>
      <c r="B1403" s="395"/>
      <c r="C1403" s="396"/>
      <c r="D1403" s="397"/>
      <c r="E1403" s="119"/>
      <c r="F1403" s="398"/>
    </row>
    <row r="1404" spans="1:6" x14ac:dyDescent="0.25">
      <c r="A1404" s="112" t="s">
        <v>258</v>
      </c>
      <c r="B1404" s="395"/>
      <c r="C1404" s="396"/>
      <c r="D1404" s="397"/>
      <c r="E1404" s="119"/>
      <c r="F1404" s="398"/>
    </row>
    <row r="1405" spans="1:6" x14ac:dyDescent="0.25">
      <c r="A1405" s="112" t="s">
        <v>259</v>
      </c>
      <c r="B1405" s="395"/>
      <c r="C1405" s="396"/>
      <c r="D1405" s="397"/>
      <c r="E1405" s="119"/>
      <c r="F1405" s="398"/>
    </row>
    <row r="1406" spans="1:6" x14ac:dyDescent="0.25">
      <c r="A1406" s="112" t="s">
        <v>260</v>
      </c>
      <c r="B1406" s="395"/>
      <c r="C1406" s="396"/>
      <c r="D1406" s="397"/>
      <c r="E1406" s="119"/>
      <c r="F1406" s="398"/>
    </row>
    <row r="1407" spans="1:6" x14ac:dyDescent="0.25">
      <c r="A1407" s="112" t="s">
        <v>261</v>
      </c>
      <c r="B1407" s="395"/>
      <c r="C1407" s="396"/>
      <c r="D1407" s="397"/>
      <c r="E1407" s="119"/>
      <c r="F1407" s="398"/>
    </row>
    <row r="1408" spans="1:6" x14ac:dyDescent="0.25">
      <c r="A1408" s="112" t="s">
        <v>262</v>
      </c>
      <c r="B1408" s="395"/>
      <c r="C1408" s="396"/>
      <c r="D1408" s="397"/>
      <c r="E1408" s="119"/>
      <c r="F1408" s="398"/>
    </row>
    <row r="1409" spans="1:6" x14ac:dyDescent="0.25">
      <c r="A1409" s="112" t="s">
        <v>263</v>
      </c>
      <c r="B1409" s="395"/>
      <c r="C1409" s="396"/>
      <c r="D1409" s="397"/>
      <c r="E1409" s="119"/>
      <c r="F1409" s="398"/>
    </row>
    <row r="1410" spans="1:6" x14ac:dyDescent="0.25">
      <c r="A1410" s="112" t="s">
        <v>264</v>
      </c>
      <c r="B1410" s="395"/>
      <c r="C1410" s="396"/>
      <c r="D1410" s="397"/>
      <c r="E1410" s="119"/>
      <c r="F1410" s="398"/>
    </row>
    <row r="1411" spans="1:6" x14ac:dyDescent="0.25">
      <c r="A1411" s="112" t="s">
        <v>265</v>
      </c>
      <c r="B1411" s="395"/>
      <c r="C1411" s="396"/>
      <c r="D1411" s="397"/>
      <c r="E1411" s="119"/>
      <c r="F1411" s="398"/>
    </row>
    <row r="1412" spans="1:6" x14ac:dyDescent="0.25">
      <c r="A1412" s="112" t="s">
        <v>266</v>
      </c>
      <c r="B1412" s="395"/>
      <c r="C1412" s="396"/>
      <c r="D1412" s="397"/>
      <c r="E1412" s="119"/>
      <c r="F1412" s="398"/>
    </row>
    <row r="1413" spans="1:6" x14ac:dyDescent="0.25">
      <c r="A1413" s="112" t="s">
        <v>267</v>
      </c>
      <c r="B1413" s="395"/>
      <c r="C1413" s="396"/>
      <c r="D1413" s="397"/>
      <c r="E1413" s="119"/>
      <c r="F1413" s="398"/>
    </row>
    <row r="1414" spans="1:6" x14ac:dyDescent="0.25">
      <c r="A1414" s="112" t="s">
        <v>268</v>
      </c>
      <c r="B1414" s="395"/>
      <c r="C1414" s="396"/>
      <c r="D1414" s="397"/>
      <c r="E1414" s="119"/>
      <c r="F1414" s="398"/>
    </row>
    <row r="1415" spans="1:6" x14ac:dyDescent="0.25">
      <c r="A1415" s="112" t="s">
        <v>269</v>
      </c>
      <c r="B1415" s="395"/>
      <c r="C1415" s="396"/>
      <c r="D1415" s="397"/>
      <c r="E1415" s="119"/>
      <c r="F1415" s="398"/>
    </row>
    <row r="1416" spans="1:6" x14ac:dyDescent="0.25">
      <c r="A1416" s="112" t="s">
        <v>270</v>
      </c>
      <c r="B1416" s="395"/>
      <c r="C1416" s="396"/>
      <c r="D1416" s="397"/>
      <c r="E1416" s="119"/>
      <c r="F1416" s="398"/>
    </row>
    <row r="1417" spans="1:6" x14ac:dyDescent="0.25">
      <c r="A1417" s="112" t="s">
        <v>271</v>
      </c>
      <c r="B1417" s="395"/>
      <c r="C1417" s="396"/>
      <c r="D1417" s="397"/>
      <c r="E1417" s="119"/>
      <c r="F1417" s="398"/>
    </row>
    <row r="1418" spans="1:6" x14ac:dyDescent="0.25">
      <c r="A1418" s="112" t="s">
        <v>272</v>
      </c>
      <c r="B1418" s="395"/>
      <c r="C1418" s="396"/>
      <c r="D1418" s="397"/>
      <c r="E1418" s="119"/>
      <c r="F1418" s="398"/>
    </row>
    <row r="1419" spans="1:6" x14ac:dyDescent="0.25">
      <c r="A1419" s="112" t="s">
        <v>273</v>
      </c>
      <c r="B1419" s="395"/>
      <c r="C1419" s="396"/>
      <c r="D1419" s="397"/>
      <c r="E1419" s="119"/>
      <c r="F1419" s="398"/>
    </row>
    <row r="1420" spans="1:6" x14ac:dyDescent="0.25">
      <c r="A1420" s="112" t="s">
        <v>274</v>
      </c>
      <c r="B1420" s="395"/>
      <c r="C1420" s="396"/>
      <c r="D1420" s="397"/>
      <c r="E1420" s="119"/>
      <c r="F1420" s="398"/>
    </row>
    <row r="1421" spans="1:6" x14ac:dyDescent="0.25">
      <c r="A1421" s="112" t="s">
        <v>275</v>
      </c>
      <c r="B1421" s="395"/>
      <c r="C1421" s="396"/>
      <c r="D1421" s="397"/>
      <c r="E1421" s="119"/>
      <c r="F1421" s="398"/>
    </row>
    <row r="1422" spans="1:6" x14ac:dyDescent="0.25">
      <c r="A1422" s="112" t="s">
        <v>276</v>
      </c>
      <c r="B1422" s="395"/>
      <c r="C1422" s="396"/>
      <c r="D1422" s="397"/>
      <c r="E1422" s="119"/>
      <c r="F1422" s="398"/>
    </row>
    <row r="1423" spans="1:6" x14ac:dyDescent="0.25">
      <c r="A1423" s="112" t="s">
        <v>277</v>
      </c>
      <c r="B1423" s="395"/>
      <c r="C1423" s="396"/>
      <c r="D1423" s="397"/>
      <c r="E1423" s="119"/>
      <c r="F1423" s="398"/>
    </row>
    <row r="1424" spans="1:6" x14ac:dyDescent="0.25">
      <c r="A1424" s="112" t="s">
        <v>278</v>
      </c>
      <c r="B1424" s="395"/>
      <c r="C1424" s="396"/>
      <c r="D1424" s="397"/>
      <c r="E1424" s="119"/>
      <c r="F1424" s="398"/>
    </row>
    <row r="1425" spans="1:6" x14ac:dyDescent="0.25">
      <c r="A1425" s="112" t="s">
        <v>279</v>
      </c>
      <c r="B1425" s="395"/>
      <c r="C1425" s="396"/>
      <c r="D1425" s="397"/>
      <c r="E1425" s="119"/>
      <c r="F1425" s="398"/>
    </row>
    <row r="1426" spans="1:6" x14ac:dyDescent="0.25">
      <c r="A1426" s="112" t="s">
        <v>280</v>
      </c>
      <c r="B1426" s="395"/>
      <c r="C1426" s="396"/>
      <c r="D1426" s="397"/>
      <c r="E1426" s="119"/>
      <c r="F1426" s="398"/>
    </row>
    <row r="1427" spans="1:6" x14ac:dyDescent="0.25">
      <c r="A1427" s="112" t="s">
        <v>281</v>
      </c>
      <c r="B1427" s="395"/>
      <c r="C1427" s="396"/>
      <c r="D1427" s="397"/>
      <c r="E1427" s="119"/>
      <c r="F1427" s="398"/>
    </row>
    <row r="1428" spans="1:6" x14ac:dyDescent="0.25">
      <c r="A1428" s="112" t="s">
        <v>282</v>
      </c>
      <c r="B1428" s="395"/>
      <c r="C1428" s="396"/>
      <c r="D1428" s="397"/>
      <c r="E1428" s="119"/>
      <c r="F1428" s="398"/>
    </row>
    <row r="1429" spans="1:6" x14ac:dyDescent="0.25">
      <c r="A1429" s="112" t="s">
        <v>283</v>
      </c>
      <c r="B1429" s="395"/>
      <c r="C1429" s="396"/>
      <c r="D1429" s="397"/>
      <c r="E1429" s="119"/>
      <c r="F1429" s="398"/>
    </row>
    <row r="1430" spans="1:6" x14ac:dyDescent="0.25">
      <c r="A1430" s="112" t="s">
        <v>284</v>
      </c>
      <c r="B1430" s="395"/>
      <c r="C1430" s="396"/>
      <c r="D1430" s="397"/>
      <c r="E1430" s="119"/>
      <c r="F1430" s="398"/>
    </row>
    <row r="1431" spans="1:6" x14ac:dyDescent="0.25">
      <c r="A1431" s="112" t="s">
        <v>285</v>
      </c>
      <c r="B1431" s="395"/>
      <c r="C1431" s="396"/>
      <c r="D1431" s="397"/>
      <c r="E1431" s="119"/>
      <c r="F1431" s="398"/>
    </row>
    <row r="1432" spans="1:6" x14ac:dyDescent="0.25">
      <c r="A1432" s="112" t="s">
        <v>286</v>
      </c>
      <c r="B1432" s="395"/>
      <c r="C1432" s="396"/>
      <c r="D1432" s="397"/>
      <c r="E1432" s="119"/>
      <c r="F1432" s="398"/>
    </row>
    <row r="1433" spans="1:6" x14ac:dyDescent="0.25">
      <c r="A1433" s="112" t="s">
        <v>287</v>
      </c>
      <c r="B1433" s="395"/>
      <c r="C1433" s="396"/>
      <c r="D1433" s="397"/>
      <c r="E1433" s="119"/>
      <c r="F1433" s="398"/>
    </row>
    <row r="1434" spans="1:6" x14ac:dyDescent="0.25">
      <c r="A1434" s="112" t="s">
        <v>288</v>
      </c>
      <c r="B1434" s="395"/>
      <c r="C1434" s="396"/>
      <c r="D1434" s="397"/>
      <c r="E1434" s="119"/>
      <c r="F1434" s="398"/>
    </row>
    <row r="1435" spans="1:6" x14ac:dyDescent="0.25">
      <c r="A1435" s="112" t="s">
        <v>289</v>
      </c>
      <c r="B1435" s="395"/>
      <c r="C1435" s="396"/>
      <c r="D1435" s="397"/>
      <c r="E1435" s="119"/>
      <c r="F1435" s="398"/>
    </row>
    <row r="1436" spans="1:6" x14ac:dyDescent="0.25">
      <c r="A1436" s="112" t="s">
        <v>290</v>
      </c>
      <c r="B1436" s="395"/>
      <c r="C1436" s="396"/>
      <c r="D1436" s="397"/>
      <c r="E1436" s="119"/>
      <c r="F1436" s="398"/>
    </row>
    <row r="1437" spans="1:6" x14ac:dyDescent="0.25">
      <c r="A1437" s="112" t="s">
        <v>291</v>
      </c>
      <c r="B1437" s="395"/>
      <c r="C1437" s="396"/>
      <c r="D1437" s="397"/>
      <c r="E1437" s="119"/>
      <c r="F1437" s="398"/>
    </row>
    <row r="1438" spans="1:6" x14ac:dyDescent="0.25">
      <c r="A1438" s="112" t="s">
        <v>292</v>
      </c>
      <c r="B1438" s="395"/>
      <c r="C1438" s="396"/>
      <c r="D1438" s="397"/>
      <c r="E1438" s="119"/>
      <c r="F1438" s="398"/>
    </row>
    <row r="1439" spans="1:6" x14ac:dyDescent="0.25">
      <c r="A1439" s="112" t="s">
        <v>293</v>
      </c>
      <c r="B1439" s="395"/>
      <c r="C1439" s="396"/>
      <c r="D1439" s="397"/>
      <c r="E1439" s="119"/>
      <c r="F1439" s="398"/>
    </row>
    <row r="1440" spans="1:6" x14ac:dyDescent="0.25">
      <c r="A1440" s="394" t="s">
        <v>294</v>
      </c>
      <c r="B1440" s="395"/>
      <c r="C1440" s="396"/>
      <c r="D1440" s="397"/>
      <c r="E1440" s="119"/>
      <c r="F1440" s="398"/>
    </row>
    <row r="1441" spans="1:6" x14ac:dyDescent="0.25">
      <c r="A1441" s="112" t="s">
        <v>295</v>
      </c>
      <c r="B1441" s="395"/>
      <c r="C1441" s="396"/>
      <c r="D1441" s="397"/>
      <c r="E1441" s="119"/>
      <c r="F1441" s="398"/>
    </row>
    <row r="1442" spans="1:6" x14ac:dyDescent="0.25">
      <c r="A1442" s="112" t="s">
        <v>296</v>
      </c>
      <c r="B1442" s="395"/>
      <c r="C1442" s="396"/>
      <c r="D1442" s="397"/>
      <c r="E1442" s="119"/>
      <c r="F1442" s="398"/>
    </row>
    <row r="1443" spans="1:6" x14ac:dyDescent="0.25">
      <c r="A1443" s="112" t="s">
        <v>297</v>
      </c>
      <c r="B1443" s="395"/>
      <c r="C1443" s="396"/>
      <c r="D1443" s="397"/>
      <c r="E1443" s="119"/>
      <c r="F1443" s="398"/>
    </row>
    <row r="1444" spans="1:6" x14ac:dyDescent="0.25">
      <c r="A1444" s="112" t="s">
        <v>298</v>
      </c>
      <c r="B1444" s="395"/>
      <c r="C1444" s="396"/>
      <c r="D1444" s="397"/>
      <c r="E1444" s="119"/>
      <c r="F1444" s="398"/>
    </row>
    <row r="1445" spans="1:6" x14ac:dyDescent="0.25">
      <c r="A1445" s="112" t="s">
        <v>299</v>
      </c>
      <c r="B1445" s="395"/>
      <c r="C1445" s="396"/>
      <c r="D1445" s="397"/>
      <c r="E1445" s="119"/>
      <c r="F1445" s="398"/>
    </row>
    <row r="1446" spans="1:6" x14ac:dyDescent="0.25">
      <c r="A1446" s="112" t="s">
        <v>300</v>
      </c>
      <c r="B1446" s="395"/>
      <c r="C1446" s="396"/>
      <c r="D1446" s="397"/>
      <c r="E1446" s="119"/>
      <c r="F1446" s="398"/>
    </row>
    <row r="1447" spans="1:6" x14ac:dyDescent="0.25">
      <c r="A1447" s="112" t="s">
        <v>301</v>
      </c>
      <c r="B1447" s="395"/>
      <c r="C1447" s="396"/>
      <c r="D1447" s="397"/>
      <c r="E1447" s="119"/>
      <c r="F1447" s="398"/>
    </row>
    <row r="1448" spans="1:6" x14ac:dyDescent="0.25">
      <c r="A1448" s="112" t="s">
        <v>302</v>
      </c>
      <c r="B1448" s="395"/>
      <c r="C1448" s="396"/>
      <c r="D1448" s="397"/>
      <c r="E1448" s="119"/>
      <c r="F1448" s="398"/>
    </row>
    <row r="1449" spans="1:6" x14ac:dyDescent="0.25">
      <c r="A1449" s="112" t="s">
        <v>303</v>
      </c>
      <c r="B1449" s="395"/>
      <c r="C1449" s="396"/>
      <c r="D1449" s="397"/>
      <c r="E1449" s="119"/>
      <c r="F1449" s="398"/>
    </row>
    <row r="1450" spans="1:6" x14ac:dyDescent="0.25">
      <c r="A1450" s="112" t="s">
        <v>304</v>
      </c>
      <c r="B1450" s="395"/>
      <c r="C1450" s="396"/>
      <c r="D1450" s="397"/>
      <c r="E1450" s="119"/>
      <c r="F1450" s="398"/>
    </row>
    <row r="1451" spans="1:6" x14ac:dyDescent="0.25">
      <c r="A1451" s="112" t="s">
        <v>305</v>
      </c>
      <c r="B1451" s="395"/>
      <c r="C1451" s="396"/>
      <c r="D1451" s="397"/>
      <c r="E1451" s="119"/>
      <c r="F1451" s="398"/>
    </row>
    <row r="1452" spans="1:6" x14ac:dyDescent="0.25">
      <c r="A1452" s="112" t="s">
        <v>306</v>
      </c>
      <c r="B1452" s="395"/>
      <c r="C1452" s="396"/>
      <c r="D1452" s="397"/>
      <c r="E1452" s="119"/>
      <c r="F1452" s="398"/>
    </row>
    <row r="1453" spans="1:6" x14ac:dyDescent="0.25">
      <c r="A1453" s="112" t="s">
        <v>307</v>
      </c>
      <c r="B1453" s="395"/>
      <c r="C1453" s="396"/>
      <c r="D1453" s="397"/>
      <c r="E1453" s="119"/>
      <c r="F1453" s="398"/>
    </row>
    <row r="1454" spans="1:6" x14ac:dyDescent="0.25">
      <c r="A1454" s="112" t="s">
        <v>308</v>
      </c>
      <c r="B1454" s="395"/>
      <c r="C1454" s="396"/>
      <c r="D1454" s="397"/>
      <c r="E1454" s="119"/>
      <c r="F1454" s="398"/>
    </row>
    <row r="1455" spans="1:6" x14ac:dyDescent="0.25">
      <c r="A1455" s="112" t="s">
        <v>309</v>
      </c>
      <c r="B1455" s="395"/>
      <c r="C1455" s="396"/>
      <c r="D1455" s="397"/>
      <c r="E1455" s="119"/>
      <c r="F1455" s="398"/>
    </row>
    <row r="1456" spans="1:6" x14ac:dyDescent="0.25">
      <c r="A1456" s="112" t="s">
        <v>310</v>
      </c>
      <c r="B1456" s="395"/>
      <c r="C1456" s="396"/>
      <c r="D1456" s="397"/>
      <c r="E1456" s="119"/>
      <c r="F1456" s="398"/>
    </row>
    <row r="1457" spans="1:6" x14ac:dyDescent="0.25">
      <c r="A1457" s="112" t="s">
        <v>311</v>
      </c>
      <c r="B1457" s="395"/>
      <c r="C1457" s="396"/>
      <c r="D1457" s="397"/>
      <c r="E1457" s="119"/>
      <c r="F1457" s="398"/>
    </row>
    <row r="1458" spans="1:6" x14ac:dyDescent="0.25">
      <c r="A1458" s="112" t="s">
        <v>312</v>
      </c>
      <c r="B1458" s="395"/>
      <c r="C1458" s="396"/>
      <c r="D1458" s="397"/>
      <c r="E1458" s="119"/>
      <c r="F1458" s="398"/>
    </row>
    <row r="1459" spans="1:6" x14ac:dyDescent="0.25">
      <c r="A1459" s="112" t="s">
        <v>313</v>
      </c>
      <c r="B1459" s="395"/>
      <c r="C1459" s="396"/>
      <c r="D1459" s="397"/>
      <c r="E1459" s="119"/>
      <c r="F1459" s="398"/>
    </row>
    <row r="1460" spans="1:6" x14ac:dyDescent="0.25">
      <c r="A1460" s="112" t="s">
        <v>314</v>
      </c>
      <c r="B1460" s="395"/>
      <c r="C1460" s="396"/>
      <c r="D1460" s="397"/>
      <c r="E1460" s="119"/>
      <c r="F1460" s="398"/>
    </row>
    <row r="1462" spans="1:6" x14ac:dyDescent="0.25">
      <c r="A1462" s="108" t="str">
        <f>N_1!B260</f>
        <v>Kraftwerk 15</v>
      </c>
      <c r="B1462" s="121" t="s">
        <v>72</v>
      </c>
      <c r="C1462" s="122" t="s">
        <v>27</v>
      </c>
      <c r="D1462" s="123" t="s">
        <v>339</v>
      </c>
      <c r="E1462" s="124" t="s">
        <v>46</v>
      </c>
      <c r="F1462" s="125" t="s">
        <v>2</v>
      </c>
    </row>
    <row r="1463" spans="1:6" x14ac:dyDescent="0.25">
      <c r="A1463" s="110" t="s">
        <v>246</v>
      </c>
      <c r="B1463" s="194"/>
      <c r="C1463" s="195">
        <f>SUM(C1465:C1564)</f>
        <v>0</v>
      </c>
      <c r="D1463" s="195">
        <f>SUM(D1465:D1564)</f>
        <v>0</v>
      </c>
      <c r="E1463" s="197"/>
      <c r="F1463" s="198"/>
    </row>
    <row r="1464" spans="1:6" x14ac:dyDescent="0.25">
      <c r="A1464" s="111"/>
      <c r="B1464" s="194"/>
      <c r="C1464" s="194"/>
      <c r="D1464" s="196"/>
      <c r="E1464" s="197"/>
      <c r="F1464" s="198"/>
    </row>
    <row r="1465" spans="1:6" x14ac:dyDescent="0.25">
      <c r="A1465" s="112" t="s">
        <v>30</v>
      </c>
      <c r="B1465" s="113"/>
      <c r="C1465" s="114">
        <v>0</v>
      </c>
      <c r="D1465" s="117"/>
      <c r="E1465" s="119"/>
      <c r="F1465" s="126"/>
    </row>
    <row r="1466" spans="1:6" x14ac:dyDescent="0.25">
      <c r="A1466" s="112" t="s">
        <v>31</v>
      </c>
      <c r="B1466" s="113"/>
      <c r="C1466" s="114"/>
      <c r="D1466" s="117"/>
      <c r="E1466" s="119"/>
      <c r="F1466" s="126"/>
    </row>
    <row r="1467" spans="1:6" x14ac:dyDescent="0.25">
      <c r="A1467" s="112" t="s">
        <v>32</v>
      </c>
      <c r="B1467" s="113"/>
      <c r="C1467" s="114"/>
      <c r="D1467" s="117"/>
      <c r="E1467" s="119"/>
      <c r="F1467" s="126"/>
    </row>
    <row r="1468" spans="1:6" x14ac:dyDescent="0.25">
      <c r="A1468" s="112" t="s">
        <v>33</v>
      </c>
      <c r="B1468" s="113"/>
      <c r="C1468" s="114"/>
      <c r="D1468" s="117"/>
      <c r="E1468" s="119"/>
      <c r="F1468" s="126"/>
    </row>
    <row r="1469" spans="1:6" x14ac:dyDescent="0.25">
      <c r="A1469" s="112" t="s">
        <v>34</v>
      </c>
      <c r="B1469" s="113"/>
      <c r="C1469" s="114"/>
      <c r="D1469" s="117"/>
      <c r="E1469" s="119"/>
      <c r="F1469" s="126"/>
    </row>
    <row r="1470" spans="1:6" x14ac:dyDescent="0.25">
      <c r="A1470" s="112" t="s">
        <v>35</v>
      </c>
      <c r="B1470" s="113"/>
      <c r="C1470" s="114"/>
      <c r="D1470" s="117"/>
      <c r="E1470" s="119"/>
      <c r="F1470" s="126"/>
    </row>
    <row r="1471" spans="1:6" x14ac:dyDescent="0.25">
      <c r="A1471" s="112" t="s">
        <v>36</v>
      </c>
      <c r="B1471" s="113"/>
      <c r="C1471" s="114"/>
      <c r="D1471" s="117"/>
      <c r="E1471" s="119"/>
      <c r="F1471" s="126"/>
    </row>
    <row r="1472" spans="1:6" x14ac:dyDescent="0.25">
      <c r="A1472" s="112" t="s">
        <v>37</v>
      </c>
      <c r="B1472" s="113"/>
      <c r="C1472" s="114"/>
      <c r="D1472" s="117"/>
      <c r="E1472" s="119"/>
      <c r="F1472" s="126"/>
    </row>
    <row r="1473" spans="1:6" x14ac:dyDescent="0.25">
      <c r="A1473" s="112" t="s">
        <v>38</v>
      </c>
      <c r="B1473" s="113"/>
      <c r="C1473" s="114"/>
      <c r="D1473" s="117"/>
      <c r="E1473" s="119"/>
      <c r="F1473" s="126"/>
    </row>
    <row r="1474" spans="1:6" x14ac:dyDescent="0.25">
      <c r="A1474" s="112" t="s">
        <v>39</v>
      </c>
      <c r="B1474" s="113"/>
      <c r="C1474" s="114"/>
      <c r="D1474" s="117"/>
      <c r="E1474" s="119"/>
      <c r="F1474" s="126"/>
    </row>
    <row r="1475" spans="1:6" x14ac:dyDescent="0.25">
      <c r="A1475" s="112" t="s">
        <v>128</v>
      </c>
      <c r="B1475" s="113"/>
      <c r="C1475" s="114"/>
      <c r="D1475" s="117"/>
      <c r="E1475" s="119"/>
      <c r="F1475" s="126"/>
    </row>
    <row r="1476" spans="1:6" x14ac:dyDescent="0.25">
      <c r="A1476" s="112" t="s">
        <v>129</v>
      </c>
      <c r="B1476" s="113"/>
      <c r="C1476" s="114"/>
      <c r="D1476" s="117"/>
      <c r="E1476" s="119"/>
      <c r="F1476" s="126"/>
    </row>
    <row r="1477" spans="1:6" x14ac:dyDescent="0.25">
      <c r="A1477" s="112" t="s">
        <v>130</v>
      </c>
      <c r="B1477" s="113"/>
      <c r="C1477" s="114"/>
      <c r="D1477" s="117"/>
      <c r="E1477" s="119"/>
      <c r="F1477" s="126"/>
    </row>
    <row r="1478" spans="1:6" x14ac:dyDescent="0.25">
      <c r="A1478" s="112" t="s">
        <v>131</v>
      </c>
      <c r="B1478" s="113"/>
      <c r="C1478" s="114"/>
      <c r="D1478" s="117"/>
      <c r="E1478" s="119"/>
      <c r="F1478" s="126"/>
    </row>
    <row r="1479" spans="1:6" x14ac:dyDescent="0.25">
      <c r="A1479" s="112" t="s">
        <v>132</v>
      </c>
      <c r="B1479" s="113"/>
      <c r="C1479" s="114"/>
      <c r="D1479" s="117"/>
      <c r="E1479" s="119"/>
      <c r="F1479" s="126"/>
    </row>
    <row r="1480" spans="1:6" x14ac:dyDescent="0.25">
      <c r="A1480" s="112" t="s">
        <v>133</v>
      </c>
      <c r="B1480" s="113"/>
      <c r="C1480" s="114"/>
      <c r="D1480" s="117"/>
      <c r="E1480" s="119"/>
      <c r="F1480" s="126"/>
    </row>
    <row r="1481" spans="1:6" x14ac:dyDescent="0.25">
      <c r="A1481" s="112" t="s">
        <v>134</v>
      </c>
      <c r="B1481" s="113"/>
      <c r="C1481" s="114"/>
      <c r="D1481" s="117"/>
      <c r="E1481" s="119"/>
      <c r="F1481" s="126"/>
    </row>
    <row r="1482" spans="1:6" x14ac:dyDescent="0.25">
      <c r="A1482" s="112" t="s">
        <v>135</v>
      </c>
      <c r="B1482" s="113"/>
      <c r="C1482" s="114"/>
      <c r="D1482" s="117"/>
      <c r="E1482" s="119"/>
      <c r="F1482" s="126"/>
    </row>
    <row r="1483" spans="1:6" x14ac:dyDescent="0.25">
      <c r="A1483" s="112" t="s">
        <v>136</v>
      </c>
      <c r="B1483" s="113"/>
      <c r="C1483" s="114"/>
      <c r="D1483" s="117"/>
      <c r="E1483" s="119"/>
      <c r="F1483" s="126"/>
    </row>
    <row r="1484" spans="1:6" x14ac:dyDescent="0.25">
      <c r="A1484" s="112" t="s">
        <v>137</v>
      </c>
      <c r="B1484" s="113"/>
      <c r="C1484" s="114"/>
      <c r="D1484" s="117"/>
      <c r="E1484" s="119"/>
      <c r="F1484" s="126"/>
    </row>
    <row r="1485" spans="1:6" x14ac:dyDescent="0.25">
      <c r="A1485" s="112" t="s">
        <v>140</v>
      </c>
      <c r="B1485" s="113"/>
      <c r="C1485" s="114"/>
      <c r="D1485" s="117"/>
      <c r="E1485" s="119"/>
      <c r="F1485" s="126"/>
    </row>
    <row r="1486" spans="1:6" x14ac:dyDescent="0.25">
      <c r="A1486" s="112" t="s">
        <v>141</v>
      </c>
      <c r="B1486" s="113"/>
      <c r="C1486" s="114"/>
      <c r="D1486" s="117"/>
      <c r="E1486" s="119"/>
      <c r="F1486" s="126"/>
    </row>
    <row r="1487" spans="1:6" x14ac:dyDescent="0.25">
      <c r="A1487" s="112" t="s">
        <v>142</v>
      </c>
      <c r="B1487" s="113"/>
      <c r="C1487" s="114"/>
      <c r="D1487" s="117"/>
      <c r="E1487" s="119"/>
      <c r="F1487" s="126"/>
    </row>
    <row r="1488" spans="1:6" x14ac:dyDescent="0.25">
      <c r="A1488" s="112" t="s">
        <v>143</v>
      </c>
      <c r="B1488" s="113"/>
      <c r="C1488" s="114"/>
      <c r="D1488" s="117"/>
      <c r="E1488" s="119"/>
      <c r="F1488" s="126"/>
    </row>
    <row r="1489" spans="1:6" x14ac:dyDescent="0.25">
      <c r="A1489" s="112" t="s">
        <v>144</v>
      </c>
      <c r="B1489" s="113"/>
      <c r="C1489" s="114"/>
      <c r="D1489" s="117"/>
      <c r="E1489" s="119"/>
      <c r="F1489" s="126"/>
    </row>
    <row r="1490" spans="1:6" x14ac:dyDescent="0.25">
      <c r="A1490" s="112" t="s">
        <v>145</v>
      </c>
      <c r="B1490" s="113"/>
      <c r="C1490" s="114"/>
      <c r="D1490" s="117"/>
      <c r="E1490" s="119"/>
      <c r="F1490" s="126"/>
    </row>
    <row r="1491" spans="1:6" x14ac:dyDescent="0.25">
      <c r="A1491" s="112" t="s">
        <v>146</v>
      </c>
      <c r="B1491" s="113"/>
      <c r="C1491" s="114"/>
      <c r="D1491" s="117"/>
      <c r="E1491" s="119"/>
      <c r="F1491" s="126"/>
    </row>
    <row r="1492" spans="1:6" x14ac:dyDescent="0.25">
      <c r="A1492" s="112" t="s">
        <v>147</v>
      </c>
      <c r="B1492" s="113"/>
      <c r="C1492" s="114"/>
      <c r="D1492" s="117"/>
      <c r="E1492" s="119"/>
      <c r="F1492" s="126"/>
    </row>
    <row r="1493" spans="1:6" x14ac:dyDescent="0.25">
      <c r="A1493" s="112" t="s">
        <v>148</v>
      </c>
      <c r="B1493" s="113"/>
      <c r="C1493" s="114"/>
      <c r="D1493" s="117"/>
      <c r="E1493" s="119"/>
      <c r="F1493" s="126"/>
    </row>
    <row r="1494" spans="1:6" x14ac:dyDescent="0.25">
      <c r="A1494" s="112" t="s">
        <v>149</v>
      </c>
      <c r="B1494" s="113"/>
      <c r="C1494" s="114"/>
      <c r="D1494" s="117"/>
      <c r="E1494" s="119"/>
      <c r="F1494" s="126"/>
    </row>
    <row r="1495" spans="1:6" x14ac:dyDescent="0.25">
      <c r="A1495" s="112" t="s">
        <v>150</v>
      </c>
      <c r="B1495" s="113"/>
      <c r="C1495" s="114"/>
      <c r="D1495" s="117"/>
      <c r="E1495" s="119"/>
      <c r="F1495" s="126"/>
    </row>
    <row r="1496" spans="1:6" x14ac:dyDescent="0.25">
      <c r="A1496" s="112" t="s">
        <v>151</v>
      </c>
      <c r="B1496" s="113"/>
      <c r="C1496" s="114"/>
      <c r="D1496" s="117"/>
      <c r="E1496" s="119"/>
      <c r="F1496" s="126"/>
    </row>
    <row r="1497" spans="1:6" x14ac:dyDescent="0.25">
      <c r="A1497" s="112" t="s">
        <v>152</v>
      </c>
      <c r="B1497" s="113"/>
      <c r="C1497" s="114"/>
      <c r="D1497" s="117"/>
      <c r="E1497" s="119"/>
      <c r="F1497" s="126"/>
    </row>
    <row r="1498" spans="1:6" x14ac:dyDescent="0.25">
      <c r="A1498" s="112" t="s">
        <v>153</v>
      </c>
      <c r="B1498" s="113"/>
      <c r="C1498" s="114"/>
      <c r="D1498" s="117"/>
      <c r="E1498" s="119"/>
      <c r="F1498" s="126"/>
    </row>
    <row r="1499" spans="1:6" x14ac:dyDescent="0.25">
      <c r="A1499" s="112" t="s">
        <v>154</v>
      </c>
      <c r="B1499" s="113"/>
      <c r="C1499" s="114"/>
      <c r="D1499" s="117"/>
      <c r="E1499" s="119"/>
      <c r="F1499" s="126"/>
    </row>
    <row r="1500" spans="1:6" x14ac:dyDescent="0.25">
      <c r="A1500" s="112" t="s">
        <v>155</v>
      </c>
      <c r="B1500" s="113"/>
      <c r="C1500" s="114"/>
      <c r="D1500" s="117"/>
      <c r="E1500" s="119"/>
      <c r="F1500" s="126"/>
    </row>
    <row r="1501" spans="1:6" x14ac:dyDescent="0.25">
      <c r="A1501" s="112" t="s">
        <v>156</v>
      </c>
      <c r="B1501" s="113"/>
      <c r="C1501" s="114"/>
      <c r="D1501" s="117"/>
      <c r="E1501" s="119"/>
      <c r="F1501" s="126"/>
    </row>
    <row r="1502" spans="1:6" x14ac:dyDescent="0.25">
      <c r="A1502" s="112" t="s">
        <v>157</v>
      </c>
      <c r="B1502" s="113"/>
      <c r="C1502" s="114"/>
      <c r="D1502" s="117"/>
      <c r="E1502" s="119"/>
      <c r="F1502" s="126"/>
    </row>
    <row r="1503" spans="1:6" x14ac:dyDescent="0.25">
      <c r="A1503" s="112" t="s">
        <v>158</v>
      </c>
      <c r="B1503" s="113"/>
      <c r="C1503" s="114"/>
      <c r="D1503" s="117"/>
      <c r="E1503" s="119"/>
      <c r="F1503" s="126"/>
    </row>
    <row r="1504" spans="1:6" s="399" customFormat="1" x14ac:dyDescent="0.25">
      <c r="A1504" s="394" t="s">
        <v>159</v>
      </c>
      <c r="B1504" s="395"/>
      <c r="C1504" s="396"/>
      <c r="D1504" s="397"/>
      <c r="E1504" s="119"/>
      <c r="F1504" s="398"/>
    </row>
    <row r="1505" spans="1:6" x14ac:dyDescent="0.25">
      <c r="A1505" s="112" t="s">
        <v>255</v>
      </c>
      <c r="B1505" s="395"/>
      <c r="C1505" s="396"/>
      <c r="D1505" s="397"/>
      <c r="E1505" s="119"/>
      <c r="F1505" s="398"/>
    </row>
    <row r="1506" spans="1:6" x14ac:dyDescent="0.25">
      <c r="A1506" s="112" t="s">
        <v>256</v>
      </c>
      <c r="B1506" s="395"/>
      <c r="C1506" s="396"/>
      <c r="D1506" s="397"/>
      <c r="E1506" s="119"/>
      <c r="F1506" s="398"/>
    </row>
    <row r="1507" spans="1:6" x14ac:dyDescent="0.25">
      <c r="A1507" s="112" t="s">
        <v>257</v>
      </c>
      <c r="B1507" s="395"/>
      <c r="C1507" s="396"/>
      <c r="D1507" s="397"/>
      <c r="E1507" s="119"/>
      <c r="F1507" s="398"/>
    </row>
    <row r="1508" spans="1:6" x14ac:dyDescent="0.25">
      <c r="A1508" s="112" t="s">
        <v>258</v>
      </c>
      <c r="B1508" s="395"/>
      <c r="C1508" s="396"/>
      <c r="D1508" s="397"/>
      <c r="E1508" s="119"/>
      <c r="F1508" s="398"/>
    </row>
    <row r="1509" spans="1:6" x14ac:dyDescent="0.25">
      <c r="A1509" s="112" t="s">
        <v>259</v>
      </c>
      <c r="B1509" s="395"/>
      <c r="C1509" s="396"/>
      <c r="D1509" s="397"/>
      <c r="E1509" s="119"/>
      <c r="F1509" s="398"/>
    </row>
    <row r="1510" spans="1:6" x14ac:dyDescent="0.25">
      <c r="A1510" s="112" t="s">
        <v>260</v>
      </c>
      <c r="B1510" s="395"/>
      <c r="C1510" s="396"/>
      <c r="D1510" s="397"/>
      <c r="E1510" s="119"/>
      <c r="F1510" s="398"/>
    </row>
    <row r="1511" spans="1:6" x14ac:dyDescent="0.25">
      <c r="A1511" s="112" t="s">
        <v>261</v>
      </c>
      <c r="B1511" s="395"/>
      <c r="C1511" s="396"/>
      <c r="D1511" s="397"/>
      <c r="E1511" s="119"/>
      <c r="F1511" s="398"/>
    </row>
    <row r="1512" spans="1:6" x14ac:dyDescent="0.25">
      <c r="A1512" s="112" t="s">
        <v>262</v>
      </c>
      <c r="B1512" s="395"/>
      <c r="C1512" s="396"/>
      <c r="D1512" s="397"/>
      <c r="E1512" s="119"/>
      <c r="F1512" s="398"/>
    </row>
    <row r="1513" spans="1:6" x14ac:dyDescent="0.25">
      <c r="A1513" s="112" t="s">
        <v>263</v>
      </c>
      <c r="B1513" s="395"/>
      <c r="C1513" s="396"/>
      <c r="D1513" s="397"/>
      <c r="E1513" s="119"/>
      <c r="F1513" s="398"/>
    </row>
    <row r="1514" spans="1:6" x14ac:dyDescent="0.25">
      <c r="A1514" s="112" t="s">
        <v>264</v>
      </c>
      <c r="B1514" s="395"/>
      <c r="C1514" s="396"/>
      <c r="D1514" s="397"/>
      <c r="E1514" s="119"/>
      <c r="F1514" s="398"/>
    </row>
    <row r="1515" spans="1:6" x14ac:dyDescent="0.25">
      <c r="A1515" s="112" t="s">
        <v>265</v>
      </c>
      <c r="B1515" s="395"/>
      <c r="C1515" s="396"/>
      <c r="D1515" s="397"/>
      <c r="E1515" s="119"/>
      <c r="F1515" s="398"/>
    </row>
    <row r="1516" spans="1:6" x14ac:dyDescent="0.25">
      <c r="A1516" s="112" t="s">
        <v>266</v>
      </c>
      <c r="B1516" s="395"/>
      <c r="C1516" s="396"/>
      <c r="D1516" s="397"/>
      <c r="E1516" s="119"/>
      <c r="F1516" s="398"/>
    </row>
    <row r="1517" spans="1:6" x14ac:dyDescent="0.25">
      <c r="A1517" s="112" t="s">
        <v>267</v>
      </c>
      <c r="B1517" s="395"/>
      <c r="C1517" s="396"/>
      <c r="D1517" s="397"/>
      <c r="E1517" s="119"/>
      <c r="F1517" s="398"/>
    </row>
    <row r="1518" spans="1:6" x14ac:dyDescent="0.25">
      <c r="A1518" s="112" t="s">
        <v>268</v>
      </c>
      <c r="B1518" s="395"/>
      <c r="C1518" s="396"/>
      <c r="D1518" s="397"/>
      <c r="E1518" s="119"/>
      <c r="F1518" s="398"/>
    </row>
    <row r="1519" spans="1:6" x14ac:dyDescent="0.25">
      <c r="A1519" s="112" t="s">
        <v>269</v>
      </c>
      <c r="B1519" s="395"/>
      <c r="C1519" s="396"/>
      <c r="D1519" s="397"/>
      <c r="E1519" s="119"/>
      <c r="F1519" s="398"/>
    </row>
    <row r="1520" spans="1:6" x14ac:dyDescent="0.25">
      <c r="A1520" s="112" t="s">
        <v>270</v>
      </c>
      <c r="B1520" s="395"/>
      <c r="C1520" s="396"/>
      <c r="D1520" s="397"/>
      <c r="E1520" s="119"/>
      <c r="F1520" s="398"/>
    </row>
    <row r="1521" spans="1:6" x14ac:dyDescent="0.25">
      <c r="A1521" s="112" t="s">
        <v>271</v>
      </c>
      <c r="B1521" s="395"/>
      <c r="C1521" s="396"/>
      <c r="D1521" s="397"/>
      <c r="E1521" s="119"/>
      <c r="F1521" s="398"/>
    </row>
    <row r="1522" spans="1:6" x14ac:dyDescent="0.25">
      <c r="A1522" s="112" t="s">
        <v>272</v>
      </c>
      <c r="B1522" s="395"/>
      <c r="C1522" s="396"/>
      <c r="D1522" s="397"/>
      <c r="E1522" s="119"/>
      <c r="F1522" s="398"/>
    </row>
    <row r="1523" spans="1:6" x14ac:dyDescent="0.25">
      <c r="A1523" s="112" t="s">
        <v>273</v>
      </c>
      <c r="B1523" s="395"/>
      <c r="C1523" s="396"/>
      <c r="D1523" s="397"/>
      <c r="E1523" s="119"/>
      <c r="F1523" s="398"/>
    </row>
    <row r="1524" spans="1:6" x14ac:dyDescent="0.25">
      <c r="A1524" s="112" t="s">
        <v>274</v>
      </c>
      <c r="B1524" s="395"/>
      <c r="C1524" s="396"/>
      <c r="D1524" s="397"/>
      <c r="E1524" s="119"/>
      <c r="F1524" s="398"/>
    </row>
    <row r="1525" spans="1:6" x14ac:dyDescent="0.25">
      <c r="A1525" s="112" t="s">
        <v>275</v>
      </c>
      <c r="B1525" s="395"/>
      <c r="C1525" s="396"/>
      <c r="D1525" s="397"/>
      <c r="E1525" s="119"/>
      <c r="F1525" s="398"/>
    </row>
    <row r="1526" spans="1:6" x14ac:dyDescent="0.25">
      <c r="A1526" s="112" t="s">
        <v>276</v>
      </c>
      <c r="B1526" s="395"/>
      <c r="C1526" s="396"/>
      <c r="D1526" s="397"/>
      <c r="E1526" s="119"/>
      <c r="F1526" s="398"/>
    </row>
    <row r="1527" spans="1:6" x14ac:dyDescent="0.25">
      <c r="A1527" s="112" t="s">
        <v>277</v>
      </c>
      <c r="B1527" s="395"/>
      <c r="C1527" s="396"/>
      <c r="D1527" s="397"/>
      <c r="E1527" s="119"/>
      <c r="F1527" s="398"/>
    </row>
    <row r="1528" spans="1:6" x14ac:dyDescent="0.25">
      <c r="A1528" s="112" t="s">
        <v>278</v>
      </c>
      <c r="B1528" s="395"/>
      <c r="C1528" s="396"/>
      <c r="D1528" s="397"/>
      <c r="E1528" s="119"/>
      <c r="F1528" s="398"/>
    </row>
    <row r="1529" spans="1:6" x14ac:dyDescent="0.25">
      <c r="A1529" s="112" t="s">
        <v>279</v>
      </c>
      <c r="B1529" s="395"/>
      <c r="C1529" s="396"/>
      <c r="D1529" s="397"/>
      <c r="E1529" s="119"/>
      <c r="F1529" s="398"/>
    </row>
    <row r="1530" spans="1:6" x14ac:dyDescent="0.25">
      <c r="A1530" s="112" t="s">
        <v>280</v>
      </c>
      <c r="B1530" s="395"/>
      <c r="C1530" s="396"/>
      <c r="D1530" s="397"/>
      <c r="E1530" s="119"/>
      <c r="F1530" s="398"/>
    </row>
    <row r="1531" spans="1:6" x14ac:dyDescent="0.25">
      <c r="A1531" s="112" t="s">
        <v>281</v>
      </c>
      <c r="B1531" s="395"/>
      <c r="C1531" s="396"/>
      <c r="D1531" s="397"/>
      <c r="E1531" s="119"/>
      <c r="F1531" s="398"/>
    </row>
    <row r="1532" spans="1:6" x14ac:dyDescent="0.25">
      <c r="A1532" s="112" t="s">
        <v>282</v>
      </c>
      <c r="B1532" s="395"/>
      <c r="C1532" s="396"/>
      <c r="D1532" s="397"/>
      <c r="E1532" s="119"/>
      <c r="F1532" s="398"/>
    </row>
    <row r="1533" spans="1:6" x14ac:dyDescent="0.25">
      <c r="A1533" s="112" t="s">
        <v>283</v>
      </c>
      <c r="B1533" s="395"/>
      <c r="C1533" s="396"/>
      <c r="D1533" s="397"/>
      <c r="E1533" s="119"/>
      <c r="F1533" s="398"/>
    </row>
    <row r="1534" spans="1:6" x14ac:dyDescent="0.25">
      <c r="A1534" s="112" t="s">
        <v>284</v>
      </c>
      <c r="B1534" s="395"/>
      <c r="C1534" s="396"/>
      <c r="D1534" s="397"/>
      <c r="E1534" s="119"/>
      <c r="F1534" s="398"/>
    </row>
    <row r="1535" spans="1:6" x14ac:dyDescent="0.25">
      <c r="A1535" s="112" t="s">
        <v>285</v>
      </c>
      <c r="B1535" s="395"/>
      <c r="C1535" s="396"/>
      <c r="D1535" s="397"/>
      <c r="E1535" s="119"/>
      <c r="F1535" s="398"/>
    </row>
    <row r="1536" spans="1:6" x14ac:dyDescent="0.25">
      <c r="A1536" s="112" t="s">
        <v>286</v>
      </c>
      <c r="B1536" s="395"/>
      <c r="C1536" s="396"/>
      <c r="D1536" s="397"/>
      <c r="E1536" s="119"/>
      <c r="F1536" s="398"/>
    </row>
    <row r="1537" spans="1:6" x14ac:dyDescent="0.25">
      <c r="A1537" s="112" t="s">
        <v>287</v>
      </c>
      <c r="B1537" s="395"/>
      <c r="C1537" s="396"/>
      <c r="D1537" s="397"/>
      <c r="E1537" s="119"/>
      <c r="F1537" s="398"/>
    </row>
    <row r="1538" spans="1:6" x14ac:dyDescent="0.25">
      <c r="A1538" s="112" t="s">
        <v>288</v>
      </c>
      <c r="B1538" s="395"/>
      <c r="C1538" s="396"/>
      <c r="D1538" s="397"/>
      <c r="E1538" s="119"/>
      <c r="F1538" s="398"/>
    </row>
    <row r="1539" spans="1:6" x14ac:dyDescent="0.25">
      <c r="A1539" s="112" t="s">
        <v>289</v>
      </c>
      <c r="B1539" s="395"/>
      <c r="C1539" s="396"/>
      <c r="D1539" s="397"/>
      <c r="E1539" s="119"/>
      <c r="F1539" s="398"/>
    </row>
    <row r="1540" spans="1:6" x14ac:dyDescent="0.25">
      <c r="A1540" s="112" t="s">
        <v>290</v>
      </c>
      <c r="B1540" s="395"/>
      <c r="C1540" s="396"/>
      <c r="D1540" s="397"/>
      <c r="E1540" s="119"/>
      <c r="F1540" s="398"/>
    </row>
    <row r="1541" spans="1:6" x14ac:dyDescent="0.25">
      <c r="A1541" s="112" t="s">
        <v>291</v>
      </c>
      <c r="B1541" s="395"/>
      <c r="C1541" s="396"/>
      <c r="D1541" s="397"/>
      <c r="E1541" s="119"/>
      <c r="F1541" s="398"/>
    </row>
    <row r="1542" spans="1:6" x14ac:dyDescent="0.25">
      <c r="A1542" s="112" t="s">
        <v>292</v>
      </c>
      <c r="B1542" s="395"/>
      <c r="C1542" s="396"/>
      <c r="D1542" s="397"/>
      <c r="E1542" s="119"/>
      <c r="F1542" s="398"/>
    </row>
    <row r="1543" spans="1:6" x14ac:dyDescent="0.25">
      <c r="A1543" s="112" t="s">
        <v>293</v>
      </c>
      <c r="B1543" s="395"/>
      <c r="C1543" s="396"/>
      <c r="D1543" s="397"/>
      <c r="E1543" s="119"/>
      <c r="F1543" s="398"/>
    </row>
    <row r="1544" spans="1:6" x14ac:dyDescent="0.25">
      <c r="A1544" s="394" t="s">
        <v>294</v>
      </c>
      <c r="B1544" s="395"/>
      <c r="C1544" s="396"/>
      <c r="D1544" s="397"/>
      <c r="E1544" s="119"/>
      <c r="F1544" s="398"/>
    </row>
    <row r="1545" spans="1:6" x14ac:dyDescent="0.25">
      <c r="A1545" s="112" t="s">
        <v>295</v>
      </c>
      <c r="B1545" s="395"/>
      <c r="C1545" s="396"/>
      <c r="D1545" s="397"/>
      <c r="E1545" s="119"/>
      <c r="F1545" s="398"/>
    </row>
    <row r="1546" spans="1:6" x14ac:dyDescent="0.25">
      <c r="A1546" s="112" t="s">
        <v>296</v>
      </c>
      <c r="B1546" s="395"/>
      <c r="C1546" s="396"/>
      <c r="D1546" s="397"/>
      <c r="E1546" s="119"/>
      <c r="F1546" s="398"/>
    </row>
    <row r="1547" spans="1:6" x14ac:dyDescent="0.25">
      <c r="A1547" s="112" t="s">
        <v>297</v>
      </c>
      <c r="B1547" s="395"/>
      <c r="C1547" s="396"/>
      <c r="D1547" s="397"/>
      <c r="E1547" s="119"/>
      <c r="F1547" s="398"/>
    </row>
    <row r="1548" spans="1:6" x14ac:dyDescent="0.25">
      <c r="A1548" s="112" t="s">
        <v>298</v>
      </c>
      <c r="B1548" s="395"/>
      <c r="C1548" s="396"/>
      <c r="D1548" s="397"/>
      <c r="E1548" s="119"/>
      <c r="F1548" s="398"/>
    </row>
    <row r="1549" spans="1:6" x14ac:dyDescent="0.25">
      <c r="A1549" s="112" t="s">
        <v>299</v>
      </c>
      <c r="B1549" s="395"/>
      <c r="C1549" s="396"/>
      <c r="D1549" s="397"/>
      <c r="E1549" s="119"/>
      <c r="F1549" s="398"/>
    </row>
    <row r="1550" spans="1:6" x14ac:dyDescent="0.25">
      <c r="A1550" s="112" t="s">
        <v>300</v>
      </c>
      <c r="B1550" s="395"/>
      <c r="C1550" s="396"/>
      <c r="D1550" s="397"/>
      <c r="E1550" s="119"/>
      <c r="F1550" s="398"/>
    </row>
    <row r="1551" spans="1:6" x14ac:dyDescent="0.25">
      <c r="A1551" s="112" t="s">
        <v>301</v>
      </c>
      <c r="B1551" s="395"/>
      <c r="C1551" s="396"/>
      <c r="D1551" s="397"/>
      <c r="E1551" s="119"/>
      <c r="F1551" s="398"/>
    </row>
    <row r="1552" spans="1:6" x14ac:dyDescent="0.25">
      <c r="A1552" s="112" t="s">
        <v>302</v>
      </c>
      <c r="B1552" s="395"/>
      <c r="C1552" s="396"/>
      <c r="D1552" s="397"/>
      <c r="E1552" s="119"/>
      <c r="F1552" s="398"/>
    </row>
    <row r="1553" spans="1:6" x14ac:dyDescent="0.25">
      <c r="A1553" s="112" t="s">
        <v>303</v>
      </c>
      <c r="B1553" s="395"/>
      <c r="C1553" s="396"/>
      <c r="D1553" s="397"/>
      <c r="E1553" s="119"/>
      <c r="F1553" s="398"/>
    </row>
    <row r="1554" spans="1:6" x14ac:dyDescent="0.25">
      <c r="A1554" s="112" t="s">
        <v>304</v>
      </c>
      <c r="B1554" s="395"/>
      <c r="C1554" s="396"/>
      <c r="D1554" s="397"/>
      <c r="E1554" s="119"/>
      <c r="F1554" s="398"/>
    </row>
    <row r="1555" spans="1:6" x14ac:dyDescent="0.25">
      <c r="A1555" s="112" t="s">
        <v>305</v>
      </c>
      <c r="B1555" s="395"/>
      <c r="C1555" s="396"/>
      <c r="D1555" s="397"/>
      <c r="E1555" s="119"/>
      <c r="F1555" s="398"/>
    </row>
    <row r="1556" spans="1:6" x14ac:dyDescent="0.25">
      <c r="A1556" s="112" t="s">
        <v>306</v>
      </c>
      <c r="B1556" s="395"/>
      <c r="C1556" s="396"/>
      <c r="D1556" s="397"/>
      <c r="E1556" s="119"/>
      <c r="F1556" s="398"/>
    </row>
    <row r="1557" spans="1:6" x14ac:dyDescent="0.25">
      <c r="A1557" s="112" t="s">
        <v>307</v>
      </c>
      <c r="B1557" s="395"/>
      <c r="C1557" s="396"/>
      <c r="D1557" s="397"/>
      <c r="E1557" s="119"/>
      <c r="F1557" s="398"/>
    </row>
    <row r="1558" spans="1:6" x14ac:dyDescent="0.25">
      <c r="A1558" s="112" t="s">
        <v>308</v>
      </c>
      <c r="B1558" s="395"/>
      <c r="C1558" s="396"/>
      <c r="D1558" s="397"/>
      <c r="E1558" s="119"/>
      <c r="F1558" s="398"/>
    </row>
    <row r="1559" spans="1:6" x14ac:dyDescent="0.25">
      <c r="A1559" s="112" t="s">
        <v>309</v>
      </c>
      <c r="B1559" s="395"/>
      <c r="C1559" s="396"/>
      <c r="D1559" s="397"/>
      <c r="E1559" s="119"/>
      <c r="F1559" s="398"/>
    </row>
    <row r="1560" spans="1:6" x14ac:dyDescent="0.25">
      <c r="A1560" s="112" t="s">
        <v>310</v>
      </c>
      <c r="B1560" s="395"/>
      <c r="C1560" s="396"/>
      <c r="D1560" s="397"/>
      <c r="E1560" s="119"/>
      <c r="F1560" s="398"/>
    </row>
    <row r="1561" spans="1:6" x14ac:dyDescent="0.25">
      <c r="A1561" s="112" t="s">
        <v>311</v>
      </c>
      <c r="B1561" s="395"/>
      <c r="C1561" s="396"/>
      <c r="D1561" s="397"/>
      <c r="E1561" s="119"/>
      <c r="F1561" s="398"/>
    </row>
    <row r="1562" spans="1:6" x14ac:dyDescent="0.25">
      <c r="A1562" s="112" t="s">
        <v>312</v>
      </c>
      <c r="B1562" s="395"/>
      <c r="C1562" s="396"/>
      <c r="D1562" s="397"/>
      <c r="E1562" s="119"/>
      <c r="F1562" s="398"/>
    </row>
    <row r="1563" spans="1:6" x14ac:dyDescent="0.25">
      <c r="A1563" s="112" t="s">
        <v>313</v>
      </c>
      <c r="B1563" s="395"/>
      <c r="C1563" s="396"/>
      <c r="D1563" s="397"/>
      <c r="E1563" s="119"/>
      <c r="F1563" s="398"/>
    </row>
    <row r="1564" spans="1:6" x14ac:dyDescent="0.25">
      <c r="A1564" s="112" t="s">
        <v>314</v>
      </c>
      <c r="B1564" s="395"/>
      <c r="C1564" s="396"/>
      <c r="D1564" s="397"/>
      <c r="E1564" s="119"/>
      <c r="F1564" s="398"/>
    </row>
  </sheetData>
  <sheetProtection algorithmName="SHA-512" hashValue="RX9talkOupdhP+th8XkD/rfvaUZfXJdNMZmedk8FwTW1B4CeuYIpDvIP8+DW4n5Bd9dSVnoSIWM3IfKbX+N3UA==" saltValue="Zg6sK8UH31O5mawIUN82Eg==" spinCount="100000" sheet="1" objects="1" scenarios="1" selectLockedCells="1"/>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E21CA0A-AC84-498B-B4F3-21EC3584525F}">
          <x14:formula1>
            <xm:f>'+'!$B$29:$B$31</xm:f>
          </x14:formula1>
          <xm:sqref>E9:E108 E113:E212 E217:E316 E321:E420 E425:E524 E529:E628 E633:E732 E737:E836 E841:E940 E945:E1044 E1049:E1148 E1153:E1252 E1257:E1356 E1361:E1460 E1465:E1564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8">
    <tabColor theme="2" tint="-9.9978637043366805E-2"/>
  </sheetPr>
  <dimension ref="A1:D97"/>
  <sheetViews>
    <sheetView zoomScaleNormal="100" workbookViewId="0">
      <pane xSplit="1" ySplit="1" topLeftCell="B2" activePane="bottomRight" state="frozen"/>
      <selection activeCell="A75" sqref="A75:G75"/>
      <selection pane="topRight" activeCell="A75" sqref="A75:G75"/>
      <selection pane="bottomLeft" activeCell="A75" sqref="A75:G75"/>
      <selection pane="bottomRight" activeCell="C15" sqref="C15"/>
    </sheetView>
  </sheetViews>
  <sheetFormatPr baseColWidth="10" defaultColWidth="9.140625" defaultRowHeight="15" x14ac:dyDescent="0.25"/>
  <cols>
    <col min="1" max="1" width="9.140625" style="1"/>
    <col min="2" max="2" width="73" style="1" bestFit="1" customWidth="1"/>
    <col min="3" max="3" width="21.7109375" style="1" customWidth="1"/>
    <col min="4" max="4" width="28.140625" style="1" customWidth="1"/>
    <col min="5" max="16384" width="9.140625" style="1"/>
  </cols>
  <sheetData>
    <row r="1" spans="2:4" ht="24" thickBot="1" x14ac:dyDescent="0.4">
      <c r="B1" s="286" t="s">
        <v>340</v>
      </c>
      <c r="D1" s="287"/>
    </row>
    <row r="2" spans="2:4" ht="19.5" thickBot="1" x14ac:dyDescent="0.35">
      <c r="B2" s="289"/>
      <c r="C2" s="290"/>
      <c r="D2" s="261"/>
    </row>
    <row r="3" spans="2:4" ht="15.75" thickBot="1" x14ac:dyDescent="0.3">
      <c r="B3" s="402"/>
      <c r="C3" s="403" t="s">
        <v>221</v>
      </c>
      <c r="D3" s="404" t="s">
        <v>2</v>
      </c>
    </row>
    <row r="4" spans="2:4" ht="19.5" thickTop="1" x14ac:dyDescent="0.3">
      <c r="B4" s="405" t="s">
        <v>341</v>
      </c>
      <c r="C4" s="434">
        <f>C6+C7+C8+C9+C10+C11+C12</f>
        <v>0</v>
      </c>
      <c r="D4" s="406"/>
    </row>
    <row r="5" spans="2:4" x14ac:dyDescent="0.25">
      <c r="B5" s="407" t="s">
        <v>211</v>
      </c>
      <c r="C5" s="435">
        <f>SUM(C15,C32,C49,C66,C83)</f>
        <v>0</v>
      </c>
      <c r="D5" s="406"/>
    </row>
    <row r="6" spans="2:4" x14ac:dyDescent="0.25">
      <c r="B6" s="407" t="s">
        <v>208</v>
      </c>
      <c r="C6" s="76">
        <f>SUM(C17,C34,C51,C68,C85)</f>
        <v>0</v>
      </c>
      <c r="D6" s="406"/>
    </row>
    <row r="7" spans="2:4" x14ac:dyDescent="0.25">
      <c r="B7" s="407" t="s">
        <v>315</v>
      </c>
      <c r="C7" s="76">
        <f>SUM(C18,C35,C52,C69,C86)</f>
        <v>0</v>
      </c>
      <c r="D7" s="408"/>
    </row>
    <row r="8" spans="2:4" x14ac:dyDescent="0.25">
      <c r="B8" s="407" t="s">
        <v>247</v>
      </c>
      <c r="C8" s="76">
        <f>SUM(C20,C37,C54,C71,C88)</f>
        <v>0</v>
      </c>
      <c r="D8" s="408"/>
    </row>
    <row r="9" spans="2:4" x14ac:dyDescent="0.25">
      <c r="B9" s="409" t="s">
        <v>245</v>
      </c>
      <c r="C9" s="77">
        <f>SUM(C22,C39,C56,C73,C90)</f>
        <v>0</v>
      </c>
      <c r="D9" s="408"/>
    </row>
    <row r="10" spans="2:4" x14ac:dyDescent="0.25">
      <c r="B10" s="409" t="s">
        <v>316</v>
      </c>
      <c r="C10" s="77">
        <f>SUM(C24,C41,C58,C75,C92)</f>
        <v>0</v>
      </c>
      <c r="D10" s="408"/>
    </row>
    <row r="11" spans="2:4" x14ac:dyDescent="0.25">
      <c r="B11" s="409" t="s">
        <v>22</v>
      </c>
      <c r="C11" s="77">
        <f>SUM(C26,C43,C60,C77,C94)</f>
        <v>0</v>
      </c>
      <c r="D11" s="408"/>
    </row>
    <row r="12" spans="2:4" ht="15.75" thickBot="1" x14ac:dyDescent="0.3">
      <c r="B12" s="410" t="s">
        <v>26</v>
      </c>
      <c r="C12" s="191">
        <f>SUM(C28,C45,C62,C79,C96)</f>
        <v>0</v>
      </c>
      <c r="D12" s="411"/>
    </row>
    <row r="13" spans="2:4" ht="15.75" thickBot="1" x14ac:dyDescent="0.3">
      <c r="C13" s="12"/>
      <c r="D13" s="5"/>
    </row>
    <row r="14" spans="2:4" x14ac:dyDescent="0.25">
      <c r="B14" s="93" t="s">
        <v>203</v>
      </c>
      <c r="C14" s="82">
        <f>C17+C18+C20+C22+C24+C26+C28</f>
        <v>0</v>
      </c>
      <c r="D14" s="6"/>
    </row>
    <row r="15" spans="2:4" x14ac:dyDescent="0.25">
      <c r="B15" s="7" t="s">
        <v>211</v>
      </c>
      <c r="C15" s="172">
        <v>0</v>
      </c>
      <c r="D15" s="101"/>
    </row>
    <row r="16" spans="2:4" x14ac:dyDescent="0.25">
      <c r="B16" s="7"/>
      <c r="C16" s="246"/>
      <c r="D16" s="256"/>
    </row>
    <row r="17" spans="1:4" x14ac:dyDescent="0.25">
      <c r="B17" s="7" t="s">
        <v>208</v>
      </c>
      <c r="C17" s="92">
        <v>0</v>
      </c>
      <c r="D17" s="101"/>
    </row>
    <row r="18" spans="1:4" x14ac:dyDescent="0.25">
      <c r="B18" s="166" t="s">
        <v>244</v>
      </c>
      <c r="C18" s="92">
        <v>0</v>
      </c>
      <c r="D18" s="102"/>
    </row>
    <row r="19" spans="1:4" x14ac:dyDescent="0.25">
      <c r="A19" s="322"/>
      <c r="B19" s="7"/>
      <c r="C19" s="80"/>
      <c r="D19" s="62"/>
    </row>
    <row r="20" spans="1:4" x14ac:dyDescent="0.25">
      <c r="B20" s="169" t="s">
        <v>247</v>
      </c>
      <c r="C20" s="92">
        <v>0</v>
      </c>
      <c r="D20" s="101"/>
    </row>
    <row r="21" spans="1:4" x14ac:dyDescent="0.25">
      <c r="B21" s="226"/>
      <c r="C21" s="170"/>
      <c r="D21" s="8"/>
    </row>
    <row r="22" spans="1:4" x14ac:dyDescent="0.25">
      <c r="B22" s="166" t="s">
        <v>245</v>
      </c>
      <c r="C22" s="92">
        <v>0</v>
      </c>
      <c r="D22" s="101"/>
    </row>
    <row r="23" spans="1:4" x14ac:dyDescent="0.25">
      <c r="B23" s="167"/>
      <c r="C23" s="13"/>
      <c r="D23" s="9"/>
    </row>
    <row r="24" spans="1:4" x14ac:dyDescent="0.25">
      <c r="B24" s="238" t="s">
        <v>316</v>
      </c>
      <c r="C24" s="92">
        <v>0</v>
      </c>
      <c r="D24" s="101"/>
    </row>
    <row r="25" spans="1:4" x14ac:dyDescent="0.25">
      <c r="B25" s="167"/>
      <c r="C25" s="13"/>
      <c r="D25" s="9"/>
    </row>
    <row r="26" spans="1:4" x14ac:dyDescent="0.25">
      <c r="B26" s="238" t="s">
        <v>22</v>
      </c>
      <c r="C26" s="92">
        <v>0</v>
      </c>
      <c r="D26" s="101"/>
    </row>
    <row r="27" spans="1:4" x14ac:dyDescent="0.25">
      <c r="B27" s="129"/>
      <c r="C27" s="13"/>
      <c r="D27" s="9"/>
    </row>
    <row r="28" spans="1:4" x14ac:dyDescent="0.25">
      <c r="B28" s="238" t="s">
        <v>26</v>
      </c>
      <c r="C28" s="92">
        <v>0</v>
      </c>
      <c r="D28" s="101"/>
    </row>
    <row r="29" spans="1:4" ht="15.75" thickBot="1" x14ac:dyDescent="0.3">
      <c r="B29" s="131"/>
      <c r="C29" s="257"/>
      <c r="D29" s="11"/>
    </row>
    <row r="30" spans="1:4" ht="15.75" thickBot="1" x14ac:dyDescent="0.3">
      <c r="B30" s="25"/>
      <c r="C30" s="27"/>
      <c r="D30" s="28"/>
    </row>
    <row r="31" spans="1:4" x14ac:dyDescent="0.25">
      <c r="B31" s="93" t="s">
        <v>204</v>
      </c>
      <c r="C31" s="82">
        <f>C34+C35+C37+C39+C41+C43+C45</f>
        <v>0</v>
      </c>
      <c r="D31" s="6"/>
    </row>
    <row r="32" spans="1:4" x14ac:dyDescent="0.25">
      <c r="B32" s="7" t="s">
        <v>211</v>
      </c>
      <c r="C32" s="172">
        <v>0</v>
      </c>
      <c r="D32" s="101"/>
    </row>
    <row r="33" spans="2:4" x14ac:dyDescent="0.25">
      <c r="B33" s="7"/>
      <c r="C33" s="246"/>
      <c r="D33" s="256"/>
    </row>
    <row r="34" spans="2:4" x14ac:dyDescent="0.25">
      <c r="B34" s="7" t="s">
        <v>208</v>
      </c>
      <c r="C34" s="92">
        <v>0</v>
      </c>
      <c r="D34" s="101"/>
    </row>
    <row r="35" spans="2:4" x14ac:dyDescent="0.25">
      <c r="B35" s="166" t="s">
        <v>244</v>
      </c>
      <c r="C35" s="92">
        <v>0</v>
      </c>
      <c r="D35" s="102"/>
    </row>
    <row r="36" spans="2:4" x14ac:dyDescent="0.25">
      <c r="B36" s="7"/>
      <c r="C36" s="80"/>
      <c r="D36" s="62"/>
    </row>
    <row r="37" spans="2:4" x14ac:dyDescent="0.25">
      <c r="B37" s="169" t="s">
        <v>247</v>
      </c>
      <c r="C37" s="92">
        <v>0</v>
      </c>
      <c r="D37" s="101"/>
    </row>
    <row r="38" spans="2:4" x14ac:dyDescent="0.25">
      <c r="B38" s="226"/>
      <c r="C38" s="170"/>
      <c r="D38" s="8"/>
    </row>
    <row r="39" spans="2:4" x14ac:dyDescent="0.25">
      <c r="B39" s="166" t="s">
        <v>245</v>
      </c>
      <c r="C39" s="92">
        <v>0</v>
      </c>
      <c r="D39" s="101"/>
    </row>
    <row r="40" spans="2:4" x14ac:dyDescent="0.25">
      <c r="B40" s="167"/>
      <c r="C40" s="13"/>
      <c r="D40" s="9"/>
    </row>
    <row r="41" spans="2:4" x14ac:dyDescent="0.25">
      <c r="B41" s="238" t="s">
        <v>316</v>
      </c>
      <c r="C41" s="92">
        <v>0</v>
      </c>
      <c r="D41" s="101"/>
    </row>
    <row r="42" spans="2:4" x14ac:dyDescent="0.25">
      <c r="B42" s="167"/>
      <c r="C42" s="13"/>
      <c r="D42" s="9"/>
    </row>
    <row r="43" spans="2:4" x14ac:dyDescent="0.25">
      <c r="B43" s="238" t="s">
        <v>22</v>
      </c>
      <c r="C43" s="92">
        <v>0</v>
      </c>
      <c r="D43" s="101"/>
    </row>
    <row r="44" spans="2:4" x14ac:dyDescent="0.25">
      <c r="B44" s="129"/>
      <c r="C44" s="13"/>
      <c r="D44" s="9"/>
    </row>
    <row r="45" spans="2:4" x14ac:dyDescent="0.25">
      <c r="B45" s="238" t="s">
        <v>26</v>
      </c>
      <c r="C45" s="92">
        <v>0</v>
      </c>
      <c r="D45" s="101"/>
    </row>
    <row r="46" spans="2:4" ht="15.75" thickBot="1" x14ac:dyDescent="0.3">
      <c r="B46" s="131"/>
      <c r="C46" s="257"/>
      <c r="D46" s="11"/>
    </row>
    <row r="47" spans="2:4" ht="15.75" thickBot="1" x14ac:dyDescent="0.3">
      <c r="B47" s="25"/>
      <c r="C47" s="27"/>
      <c r="D47" s="28"/>
    </row>
    <row r="48" spans="2:4" x14ac:dyDescent="0.25">
      <c r="B48" s="93" t="s">
        <v>205</v>
      </c>
      <c r="C48" s="82">
        <f>C51+C52+C54+C56+C58+C60+C62</f>
        <v>0</v>
      </c>
      <c r="D48" s="6"/>
    </row>
    <row r="49" spans="2:4" x14ac:dyDescent="0.25">
      <c r="B49" s="7" t="s">
        <v>211</v>
      </c>
      <c r="C49" s="172">
        <v>0</v>
      </c>
      <c r="D49" s="101"/>
    </row>
    <row r="50" spans="2:4" x14ac:dyDescent="0.25">
      <c r="B50" s="7"/>
      <c r="C50" s="246"/>
      <c r="D50" s="256"/>
    </row>
    <row r="51" spans="2:4" x14ac:dyDescent="0.25">
      <c r="B51" s="7" t="s">
        <v>208</v>
      </c>
      <c r="C51" s="92">
        <v>0</v>
      </c>
      <c r="D51" s="101"/>
    </row>
    <row r="52" spans="2:4" x14ac:dyDescent="0.25">
      <c r="B52" s="166" t="s">
        <v>244</v>
      </c>
      <c r="C52" s="92">
        <v>0</v>
      </c>
      <c r="D52" s="102"/>
    </row>
    <row r="53" spans="2:4" x14ac:dyDescent="0.25">
      <c r="B53" s="7"/>
      <c r="C53" s="80"/>
      <c r="D53" s="62"/>
    </row>
    <row r="54" spans="2:4" x14ac:dyDescent="0.25">
      <c r="B54" s="169" t="s">
        <v>247</v>
      </c>
      <c r="C54" s="92">
        <v>0</v>
      </c>
      <c r="D54" s="102"/>
    </row>
    <row r="55" spans="2:4" x14ac:dyDescent="0.25">
      <c r="B55" s="226"/>
      <c r="C55" s="170"/>
      <c r="D55" s="8"/>
    </row>
    <row r="56" spans="2:4" x14ac:dyDescent="0.25">
      <c r="B56" s="166" t="s">
        <v>245</v>
      </c>
      <c r="C56" s="92">
        <v>0</v>
      </c>
      <c r="D56" s="101"/>
    </row>
    <row r="57" spans="2:4" x14ac:dyDescent="0.25">
      <c r="B57" s="167"/>
      <c r="C57" s="13"/>
      <c r="D57" s="9"/>
    </row>
    <row r="58" spans="2:4" x14ac:dyDescent="0.25">
      <c r="B58" s="238" t="s">
        <v>316</v>
      </c>
      <c r="C58" s="92">
        <v>0</v>
      </c>
      <c r="D58" s="101"/>
    </row>
    <row r="59" spans="2:4" x14ac:dyDescent="0.25">
      <c r="B59" s="167"/>
      <c r="C59" s="13"/>
      <c r="D59" s="9"/>
    </row>
    <row r="60" spans="2:4" x14ac:dyDescent="0.25">
      <c r="B60" s="238" t="s">
        <v>22</v>
      </c>
      <c r="C60" s="92">
        <v>0</v>
      </c>
      <c r="D60" s="101"/>
    </row>
    <row r="61" spans="2:4" x14ac:dyDescent="0.25">
      <c r="B61" s="129"/>
      <c r="C61" s="13"/>
      <c r="D61" s="9"/>
    </row>
    <row r="62" spans="2:4" x14ac:dyDescent="0.25">
      <c r="B62" s="238" t="s">
        <v>26</v>
      </c>
      <c r="C62" s="92">
        <v>0</v>
      </c>
      <c r="D62" s="101"/>
    </row>
    <row r="63" spans="2:4" ht="15.75" thickBot="1" x14ac:dyDescent="0.3">
      <c r="B63" s="131"/>
      <c r="C63" s="257"/>
      <c r="D63" s="11"/>
    </row>
    <row r="64" spans="2:4" ht="15.75" thickBot="1" x14ac:dyDescent="0.3">
      <c r="B64" s="25"/>
      <c r="C64" s="27"/>
      <c r="D64" s="28"/>
    </row>
    <row r="65" spans="2:4" x14ac:dyDescent="0.25">
      <c r="B65" s="93" t="s">
        <v>206</v>
      </c>
      <c r="C65" s="82">
        <f>C68+C69+C71+C73+C75+C77+C79</f>
        <v>0</v>
      </c>
      <c r="D65" s="6"/>
    </row>
    <row r="66" spans="2:4" x14ac:dyDescent="0.25">
      <c r="B66" s="7" t="s">
        <v>211</v>
      </c>
      <c r="C66" s="172">
        <v>0</v>
      </c>
      <c r="D66" s="101"/>
    </row>
    <row r="67" spans="2:4" x14ac:dyDescent="0.25">
      <c r="B67" s="7"/>
      <c r="C67" s="246"/>
      <c r="D67" s="256"/>
    </row>
    <row r="68" spans="2:4" x14ac:dyDescent="0.25">
      <c r="B68" s="7" t="s">
        <v>208</v>
      </c>
      <c r="C68" s="92">
        <v>0</v>
      </c>
      <c r="D68" s="101"/>
    </row>
    <row r="69" spans="2:4" x14ac:dyDescent="0.25">
      <c r="B69" s="166" t="s">
        <v>244</v>
      </c>
      <c r="C69" s="92">
        <v>0</v>
      </c>
      <c r="D69" s="102"/>
    </row>
    <row r="70" spans="2:4" x14ac:dyDescent="0.25">
      <c r="B70" s="7"/>
      <c r="C70" s="80"/>
      <c r="D70" s="62"/>
    </row>
    <row r="71" spans="2:4" x14ac:dyDescent="0.25">
      <c r="B71" s="169" t="s">
        <v>247</v>
      </c>
      <c r="C71" s="92">
        <v>0</v>
      </c>
      <c r="D71" s="102"/>
    </row>
    <row r="72" spans="2:4" x14ac:dyDescent="0.25">
      <c r="B72" s="226"/>
      <c r="C72" s="170"/>
      <c r="D72" s="8"/>
    </row>
    <row r="73" spans="2:4" x14ac:dyDescent="0.25">
      <c r="B73" s="461" t="s">
        <v>245</v>
      </c>
      <c r="C73" s="92">
        <v>0</v>
      </c>
      <c r="D73" s="101"/>
    </row>
    <row r="74" spans="2:4" x14ac:dyDescent="0.25">
      <c r="B74" s="167"/>
      <c r="C74" s="13"/>
      <c r="D74" s="9"/>
    </row>
    <row r="75" spans="2:4" x14ac:dyDescent="0.25">
      <c r="B75" s="238" t="s">
        <v>316</v>
      </c>
      <c r="C75" s="92">
        <v>0</v>
      </c>
      <c r="D75" s="101"/>
    </row>
    <row r="76" spans="2:4" x14ac:dyDescent="0.25">
      <c r="B76" s="167"/>
      <c r="C76" s="13"/>
      <c r="D76" s="9"/>
    </row>
    <row r="77" spans="2:4" x14ac:dyDescent="0.25">
      <c r="B77" s="238" t="s">
        <v>22</v>
      </c>
      <c r="C77" s="92">
        <v>0</v>
      </c>
      <c r="D77" s="101"/>
    </row>
    <row r="78" spans="2:4" x14ac:dyDescent="0.25">
      <c r="B78" s="129"/>
      <c r="C78" s="13"/>
      <c r="D78" s="9"/>
    </row>
    <row r="79" spans="2:4" x14ac:dyDescent="0.25">
      <c r="B79" s="238" t="s">
        <v>26</v>
      </c>
      <c r="C79" s="487">
        <v>0</v>
      </c>
      <c r="D79" s="101"/>
    </row>
    <row r="80" spans="2:4" ht="15.75" thickBot="1" x14ac:dyDescent="0.3">
      <c r="B80" s="131"/>
      <c r="C80" s="257"/>
      <c r="D80" s="11"/>
    </row>
    <row r="81" spans="2:4" ht="15.75" thickBot="1" x14ac:dyDescent="0.3">
      <c r="B81" s="25"/>
      <c r="C81" s="27"/>
      <c r="D81" s="28"/>
    </row>
    <row r="82" spans="2:4" x14ac:dyDescent="0.25">
      <c r="B82" s="93" t="s">
        <v>207</v>
      </c>
      <c r="C82" s="82">
        <f>C85+C86+C88+C90+C92+C94+C96</f>
        <v>0</v>
      </c>
      <c r="D82" s="6"/>
    </row>
    <row r="83" spans="2:4" x14ac:dyDescent="0.25">
      <c r="B83" s="7" t="s">
        <v>211</v>
      </c>
      <c r="C83" s="172">
        <v>0</v>
      </c>
      <c r="D83" s="101"/>
    </row>
    <row r="84" spans="2:4" x14ac:dyDescent="0.25">
      <c r="B84" s="7"/>
      <c r="C84" s="246"/>
      <c r="D84" s="256"/>
    </row>
    <row r="85" spans="2:4" x14ac:dyDescent="0.25">
      <c r="B85" s="7" t="s">
        <v>208</v>
      </c>
      <c r="C85" s="92">
        <v>0</v>
      </c>
      <c r="D85" s="101"/>
    </row>
    <row r="86" spans="2:4" x14ac:dyDescent="0.25">
      <c r="B86" s="166" t="s">
        <v>244</v>
      </c>
      <c r="C86" s="92">
        <v>0</v>
      </c>
      <c r="D86" s="102"/>
    </row>
    <row r="87" spans="2:4" x14ac:dyDescent="0.25">
      <c r="B87" s="7"/>
      <c r="C87" s="80"/>
      <c r="D87" s="62"/>
    </row>
    <row r="88" spans="2:4" x14ac:dyDescent="0.25">
      <c r="B88" s="169" t="s">
        <v>247</v>
      </c>
      <c r="C88" s="92">
        <v>0</v>
      </c>
      <c r="D88" s="102"/>
    </row>
    <row r="89" spans="2:4" x14ac:dyDescent="0.25">
      <c r="B89" s="226"/>
      <c r="C89" s="170"/>
      <c r="D89" s="8"/>
    </row>
    <row r="90" spans="2:4" x14ac:dyDescent="0.25">
      <c r="B90" s="461" t="s">
        <v>245</v>
      </c>
      <c r="C90" s="92">
        <v>0</v>
      </c>
      <c r="D90" s="101"/>
    </row>
    <row r="91" spans="2:4" x14ac:dyDescent="0.25">
      <c r="B91" s="167"/>
      <c r="C91" s="13"/>
      <c r="D91" s="9"/>
    </row>
    <row r="92" spans="2:4" x14ac:dyDescent="0.25">
      <c r="B92" s="238" t="s">
        <v>316</v>
      </c>
      <c r="C92" s="92">
        <v>0</v>
      </c>
      <c r="D92" s="101"/>
    </row>
    <row r="93" spans="2:4" x14ac:dyDescent="0.25">
      <c r="B93" s="167"/>
      <c r="C93" s="13"/>
      <c r="D93" s="9"/>
    </row>
    <row r="94" spans="2:4" x14ac:dyDescent="0.25">
      <c r="B94" s="238" t="s">
        <v>22</v>
      </c>
      <c r="C94" s="92">
        <v>0</v>
      </c>
      <c r="D94" s="101"/>
    </row>
    <row r="95" spans="2:4" x14ac:dyDescent="0.25">
      <c r="B95" s="129"/>
      <c r="C95" s="13"/>
      <c r="D95" s="9"/>
    </row>
    <row r="96" spans="2:4" x14ac:dyDescent="0.25">
      <c r="B96" s="238" t="s">
        <v>26</v>
      </c>
      <c r="C96" s="92">
        <v>0</v>
      </c>
      <c r="D96" s="101"/>
    </row>
    <row r="97" spans="2:4" ht="15.75" thickBot="1" x14ac:dyDescent="0.3">
      <c r="B97" s="131"/>
      <c r="C97" s="257"/>
      <c r="D97" s="11"/>
    </row>
  </sheetData>
  <sheetProtection algorithmName="SHA-512" hashValue="qKANdzapbC2FV6dEQgjp0FIwiO6jhKzQl4V+NgfhDKl84fXOUF4sKaXJRu5/aUro5QECEueybq0QLDySK3XBjg==" saltValue="6M2jGaQDXNQpER4vSEdp3w==" spinCount="100000" sheet="1" selectLockedCells="1"/>
  <protectedRanges>
    <protectedRange sqref="B4:D9 C10:D12 B25:D25 C24:D24 C26:D29 B42:D42 C41:D41 C43:D46 B59:D59 C58:D58 C60:D63 B76:D76 C75:D75 C77:D80 B93:D93 C92:D92 C94:D97 B3 D3 B81:D86 A1:A1048576 B1:D2 B13:D18 B30:D35 B47:D52 B64:D69 B98:D1048576 B20:D23 B37:D40 B54:D57 B71:D74 B88:D91" name="Bereich2"/>
    <protectedRange sqref="B94:B97 B24 B41 B58 B75 B92 B26:B29 B43:B46 B77:B80 B60:B63 B10:B12" name="Bereich2_1"/>
    <protectedRange sqref="C3" name="Bereich2_2"/>
  </protectedRanges>
  <pageMargins left="0.7" right="0.7" top="0.75" bottom="0.75" header="0.3" footer="0.3"/>
  <pageSetup paperSize="9" scale="53" orientation="landscape" r:id="rId1"/>
  <headerFooter>
    <oddFooter>&amp;A&amp;RSeite &amp;P</oddFooter>
  </headerFooter>
  <tableParts count="6">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A597D-3EE7-4F92-9BBB-064D849D2E8D}">
  <sheetPr codeName="Tabelle23">
    <tabColor theme="2" tint="-9.9978637043366805E-2"/>
  </sheetPr>
  <dimension ref="A1:D97"/>
  <sheetViews>
    <sheetView workbookViewId="0">
      <pane xSplit="1" ySplit="1" topLeftCell="B2" activePane="bottomRight" state="frozen"/>
      <selection activeCell="A75" sqref="A75:G75"/>
      <selection pane="topRight" activeCell="A75" sqref="A75:G75"/>
      <selection pane="bottomLeft" activeCell="A75" sqref="A75:G75"/>
      <selection pane="bottomRight" activeCell="C18" sqref="C18"/>
    </sheetView>
  </sheetViews>
  <sheetFormatPr baseColWidth="10" defaultColWidth="9.140625" defaultRowHeight="15" x14ac:dyDescent="0.25"/>
  <cols>
    <col min="1" max="1" width="9.140625" style="1"/>
    <col min="2" max="2" width="73" style="1" bestFit="1" customWidth="1"/>
    <col min="3" max="3" width="21.7109375" style="1" customWidth="1"/>
    <col min="4" max="4" width="28.140625" style="1" customWidth="1"/>
    <col min="5" max="16384" width="9.140625" style="1"/>
  </cols>
  <sheetData>
    <row r="1" spans="2:4" ht="24" thickBot="1" x14ac:dyDescent="0.4">
      <c r="B1" s="286" t="s">
        <v>343</v>
      </c>
      <c r="D1" s="287"/>
    </row>
    <row r="2" spans="2:4" ht="19.5" thickBot="1" x14ac:dyDescent="0.35">
      <c r="B2" s="289"/>
      <c r="C2" s="290"/>
      <c r="D2" s="261"/>
    </row>
    <row r="3" spans="2:4" ht="15.75" thickBot="1" x14ac:dyDescent="0.3">
      <c r="B3" s="402"/>
      <c r="C3" s="403" t="s">
        <v>221</v>
      </c>
      <c r="D3" s="404" t="s">
        <v>2</v>
      </c>
    </row>
    <row r="4" spans="2:4" ht="19.5" thickTop="1" x14ac:dyDescent="0.3">
      <c r="B4" s="405" t="s">
        <v>341</v>
      </c>
      <c r="C4" s="434">
        <f>C6+C7+C8+C9+C10+C11+C12</f>
        <v>0</v>
      </c>
      <c r="D4" s="406"/>
    </row>
    <row r="5" spans="2:4" x14ac:dyDescent="0.25">
      <c r="B5" s="407" t="s">
        <v>211</v>
      </c>
      <c r="C5" s="435">
        <f>SUM(C15,C32,C49,C66,C83)</f>
        <v>0</v>
      </c>
      <c r="D5" s="406"/>
    </row>
    <row r="6" spans="2:4" x14ac:dyDescent="0.25">
      <c r="B6" s="407" t="s">
        <v>209</v>
      </c>
      <c r="C6" s="76">
        <f>SUM(C17,C34,C51,C68,C85)</f>
        <v>0</v>
      </c>
      <c r="D6" s="406"/>
    </row>
    <row r="7" spans="2:4" x14ac:dyDescent="0.25">
      <c r="B7" s="407" t="s">
        <v>315</v>
      </c>
      <c r="C7" s="76">
        <f>SUM(C18,C35,C52,C69,C86)</f>
        <v>0</v>
      </c>
      <c r="D7" s="408"/>
    </row>
    <row r="8" spans="2:4" x14ac:dyDescent="0.25">
      <c r="B8" s="407" t="s">
        <v>247</v>
      </c>
      <c r="C8" s="76">
        <f>SUM(C20,C37,C54,C71,C88)</f>
        <v>0</v>
      </c>
      <c r="D8" s="408"/>
    </row>
    <row r="9" spans="2:4" x14ac:dyDescent="0.25">
      <c r="B9" s="409" t="s">
        <v>245</v>
      </c>
      <c r="C9" s="77">
        <f>SUM(C22,C39,C56,C73,C90)</f>
        <v>0</v>
      </c>
      <c r="D9" s="408"/>
    </row>
    <row r="10" spans="2:4" x14ac:dyDescent="0.25">
      <c r="B10" s="409" t="s">
        <v>316</v>
      </c>
      <c r="C10" s="77">
        <f>SUM(C24,C41,C58,C75,C92)</f>
        <v>0</v>
      </c>
      <c r="D10" s="408"/>
    </row>
    <row r="11" spans="2:4" x14ac:dyDescent="0.25">
      <c r="B11" s="409" t="s">
        <v>22</v>
      </c>
      <c r="C11" s="77">
        <f>SUM(C26,C43,C60,C77,C94)</f>
        <v>0</v>
      </c>
      <c r="D11" s="408"/>
    </row>
    <row r="12" spans="2:4" ht="15.75" thickBot="1" x14ac:dyDescent="0.3">
      <c r="B12" s="410" t="s">
        <v>26</v>
      </c>
      <c r="C12" s="191">
        <f>SUM(C28,C45,C62,C79,C96)</f>
        <v>0</v>
      </c>
      <c r="D12" s="411"/>
    </row>
    <row r="13" spans="2:4" ht="15.75" thickBot="1" x14ac:dyDescent="0.3">
      <c r="C13" s="12"/>
      <c r="D13" s="5"/>
    </row>
    <row r="14" spans="2:4" x14ac:dyDescent="0.25">
      <c r="B14" s="495" t="str">
        <f>P_1!B14</f>
        <v>rPSA 1</v>
      </c>
      <c r="C14" s="82">
        <f>C17+C18+C20+C22+C24+C26+C28</f>
        <v>0</v>
      </c>
      <c r="D14" s="6"/>
    </row>
    <row r="15" spans="2:4" x14ac:dyDescent="0.25">
      <c r="B15" s="7" t="s">
        <v>211</v>
      </c>
      <c r="C15" s="172">
        <v>0</v>
      </c>
      <c r="D15" s="101"/>
    </row>
    <row r="16" spans="2:4" x14ac:dyDescent="0.25">
      <c r="B16" s="7"/>
      <c r="C16" s="246"/>
      <c r="D16" s="256"/>
    </row>
    <row r="17" spans="1:4" x14ac:dyDescent="0.25">
      <c r="B17" s="7" t="s">
        <v>209</v>
      </c>
      <c r="C17" s="492">
        <f>P_3!E5</f>
        <v>0</v>
      </c>
      <c r="D17" s="9"/>
    </row>
    <row r="18" spans="1:4" x14ac:dyDescent="0.25">
      <c r="B18" s="166" t="s">
        <v>244</v>
      </c>
      <c r="C18" s="92">
        <v>0</v>
      </c>
      <c r="D18" s="102"/>
    </row>
    <row r="19" spans="1:4" x14ac:dyDescent="0.25">
      <c r="A19" s="322"/>
      <c r="B19" s="7"/>
      <c r="C19" s="488"/>
      <c r="D19" s="541"/>
    </row>
    <row r="20" spans="1:4" x14ac:dyDescent="0.25">
      <c r="B20" s="169" t="s">
        <v>247</v>
      </c>
      <c r="C20" s="492">
        <f>P_4!B5+P_4!C5</f>
        <v>0</v>
      </c>
      <c r="D20" s="542"/>
    </row>
    <row r="21" spans="1:4" x14ac:dyDescent="0.25">
      <c r="B21" s="226"/>
      <c r="C21" s="493"/>
      <c r="D21" s="543"/>
    </row>
    <row r="22" spans="1:4" x14ac:dyDescent="0.25">
      <c r="B22" s="166" t="s">
        <v>245</v>
      </c>
      <c r="C22" s="492">
        <f>P_5!E5</f>
        <v>0</v>
      </c>
      <c r="D22" s="542"/>
    </row>
    <row r="23" spans="1:4" x14ac:dyDescent="0.25">
      <c r="B23" s="167"/>
      <c r="C23" s="494"/>
      <c r="D23" s="542"/>
    </row>
    <row r="24" spans="1:4" x14ac:dyDescent="0.25">
      <c r="B24" s="238" t="s">
        <v>316</v>
      </c>
      <c r="C24" s="92">
        <v>0</v>
      </c>
      <c r="D24" s="101"/>
    </row>
    <row r="25" spans="1:4" x14ac:dyDescent="0.25">
      <c r="B25" s="167"/>
      <c r="C25" s="13"/>
      <c r="D25" s="9"/>
    </row>
    <row r="26" spans="1:4" x14ac:dyDescent="0.25">
      <c r="B26" s="238" t="s">
        <v>22</v>
      </c>
      <c r="C26" s="92">
        <v>0</v>
      </c>
      <c r="D26" s="101"/>
    </row>
    <row r="27" spans="1:4" x14ac:dyDescent="0.25">
      <c r="B27" s="129"/>
      <c r="C27" s="13"/>
      <c r="D27" s="9"/>
    </row>
    <row r="28" spans="1:4" x14ac:dyDescent="0.25">
      <c r="B28" s="238" t="s">
        <v>26</v>
      </c>
      <c r="C28" s="92">
        <v>0</v>
      </c>
      <c r="D28" s="101"/>
    </row>
    <row r="29" spans="1:4" ht="15.75" thickBot="1" x14ac:dyDescent="0.3">
      <c r="B29" s="131"/>
      <c r="C29" s="257"/>
      <c r="D29" s="11"/>
    </row>
    <row r="30" spans="1:4" ht="15.75" thickBot="1" x14ac:dyDescent="0.3">
      <c r="B30" s="25"/>
      <c r="C30" s="27"/>
      <c r="D30" s="28"/>
    </row>
    <row r="31" spans="1:4" x14ac:dyDescent="0.25">
      <c r="B31" s="495" t="str">
        <f>P_1!B31</f>
        <v>rPSA 2</v>
      </c>
      <c r="C31" s="82">
        <f>C34+C35+C37+C39+C41+C43+C45</f>
        <v>0</v>
      </c>
      <c r="D31" s="6"/>
    </row>
    <row r="32" spans="1:4" x14ac:dyDescent="0.25">
      <c r="B32" s="7" t="s">
        <v>211</v>
      </c>
      <c r="C32" s="172">
        <v>0</v>
      </c>
      <c r="D32" s="101"/>
    </row>
    <row r="33" spans="2:4" x14ac:dyDescent="0.25">
      <c r="B33" s="7"/>
      <c r="C33" s="246"/>
      <c r="D33" s="256"/>
    </row>
    <row r="34" spans="2:4" x14ac:dyDescent="0.25">
      <c r="B34" s="7" t="s">
        <v>209</v>
      </c>
      <c r="C34" s="492">
        <f>P_3!E49</f>
        <v>0</v>
      </c>
      <c r="D34" s="256"/>
    </row>
    <row r="35" spans="2:4" x14ac:dyDescent="0.25">
      <c r="B35" s="166" t="s">
        <v>244</v>
      </c>
      <c r="C35" s="92">
        <v>0</v>
      </c>
      <c r="D35" s="102"/>
    </row>
    <row r="36" spans="2:4" x14ac:dyDescent="0.25">
      <c r="B36" s="7"/>
      <c r="C36" s="488"/>
      <c r="D36" s="541"/>
    </row>
    <row r="37" spans="2:4" x14ac:dyDescent="0.25">
      <c r="B37" s="169" t="s">
        <v>247</v>
      </c>
      <c r="C37" s="492">
        <f>P_4!B49+P_4!C49</f>
        <v>0</v>
      </c>
      <c r="D37" s="542"/>
    </row>
    <row r="38" spans="2:4" x14ac:dyDescent="0.25">
      <c r="B38" s="226"/>
      <c r="C38" s="493"/>
      <c r="D38" s="543"/>
    </row>
    <row r="39" spans="2:4" x14ac:dyDescent="0.25">
      <c r="B39" s="166" t="s">
        <v>245</v>
      </c>
      <c r="C39" s="492">
        <f>P_5!E49</f>
        <v>0</v>
      </c>
      <c r="D39" s="542"/>
    </row>
    <row r="40" spans="2:4" x14ac:dyDescent="0.25">
      <c r="B40" s="167"/>
      <c r="C40" s="494"/>
      <c r="D40" s="542"/>
    </row>
    <row r="41" spans="2:4" x14ac:dyDescent="0.25">
      <c r="B41" s="238" t="s">
        <v>316</v>
      </c>
      <c r="C41" s="92">
        <v>0</v>
      </c>
      <c r="D41" s="101"/>
    </row>
    <row r="42" spans="2:4" x14ac:dyDescent="0.25">
      <c r="B42" s="167"/>
      <c r="C42" s="13"/>
      <c r="D42" s="9"/>
    </row>
    <row r="43" spans="2:4" x14ac:dyDescent="0.25">
      <c r="B43" s="238" t="s">
        <v>22</v>
      </c>
      <c r="C43" s="92">
        <v>0</v>
      </c>
      <c r="D43" s="101"/>
    </row>
    <row r="44" spans="2:4" x14ac:dyDescent="0.25">
      <c r="B44" s="129"/>
      <c r="C44" s="13"/>
      <c r="D44" s="9"/>
    </row>
    <row r="45" spans="2:4" x14ac:dyDescent="0.25">
      <c r="B45" s="238" t="s">
        <v>26</v>
      </c>
      <c r="C45" s="92">
        <v>0</v>
      </c>
      <c r="D45" s="101"/>
    </row>
    <row r="46" spans="2:4" ht="15.75" thickBot="1" x14ac:dyDescent="0.3">
      <c r="B46" s="131"/>
      <c r="C46" s="257"/>
      <c r="D46" s="11"/>
    </row>
    <row r="47" spans="2:4" ht="15.75" thickBot="1" x14ac:dyDescent="0.3">
      <c r="B47" s="25"/>
      <c r="C47" s="27"/>
      <c r="D47" s="28"/>
    </row>
    <row r="48" spans="2:4" x14ac:dyDescent="0.25">
      <c r="B48" s="495" t="str">
        <f>Tabelle2738[[#This Row],[Spalte1]]</f>
        <v>rPSA 3</v>
      </c>
      <c r="C48" s="82">
        <f>C51+C52+C54+C56+C58+C60+C62</f>
        <v>0</v>
      </c>
      <c r="D48" s="6"/>
    </row>
    <row r="49" spans="2:4" x14ac:dyDescent="0.25">
      <c r="B49" s="7" t="s">
        <v>211</v>
      </c>
      <c r="C49" s="172">
        <v>0</v>
      </c>
      <c r="D49" s="101"/>
    </row>
    <row r="50" spans="2:4" x14ac:dyDescent="0.25">
      <c r="B50" s="7"/>
      <c r="C50" s="246"/>
      <c r="D50" s="256"/>
    </row>
    <row r="51" spans="2:4" x14ac:dyDescent="0.25">
      <c r="B51" s="7" t="s">
        <v>209</v>
      </c>
      <c r="C51" s="492">
        <f>P_3!E93</f>
        <v>0</v>
      </c>
      <c r="D51" s="557"/>
    </row>
    <row r="52" spans="2:4" x14ac:dyDescent="0.25">
      <c r="B52" s="166" t="s">
        <v>244</v>
      </c>
      <c r="C52" s="92">
        <v>0</v>
      </c>
      <c r="D52" s="102"/>
    </row>
    <row r="53" spans="2:4" x14ac:dyDescent="0.25">
      <c r="B53" s="7"/>
      <c r="C53" s="488"/>
      <c r="D53" s="541"/>
    </row>
    <row r="54" spans="2:4" x14ac:dyDescent="0.25">
      <c r="B54" s="169" t="s">
        <v>247</v>
      </c>
      <c r="C54" s="492">
        <f>P_4!B93+P_4!C93</f>
        <v>0</v>
      </c>
      <c r="D54" s="541"/>
    </row>
    <row r="55" spans="2:4" x14ac:dyDescent="0.25">
      <c r="B55" s="226"/>
      <c r="C55" s="493"/>
      <c r="D55" s="543"/>
    </row>
    <row r="56" spans="2:4" x14ac:dyDescent="0.25">
      <c r="B56" s="166" t="s">
        <v>245</v>
      </c>
      <c r="C56" s="492">
        <f>P_5!E93</f>
        <v>0</v>
      </c>
      <c r="D56" s="542"/>
    </row>
    <row r="57" spans="2:4" x14ac:dyDescent="0.25">
      <c r="B57" s="167"/>
      <c r="C57" s="494"/>
      <c r="D57" s="542"/>
    </row>
    <row r="58" spans="2:4" x14ac:dyDescent="0.25">
      <c r="B58" s="238" t="s">
        <v>316</v>
      </c>
      <c r="C58" s="92">
        <v>0</v>
      </c>
      <c r="D58" s="101"/>
    </row>
    <row r="59" spans="2:4" x14ac:dyDescent="0.25">
      <c r="B59" s="167"/>
      <c r="C59" s="13"/>
      <c r="D59" s="9"/>
    </row>
    <row r="60" spans="2:4" x14ac:dyDescent="0.25">
      <c r="B60" s="238" t="s">
        <v>22</v>
      </c>
      <c r="C60" s="92">
        <v>0</v>
      </c>
      <c r="D60" s="101"/>
    </row>
    <row r="61" spans="2:4" x14ac:dyDescent="0.25">
      <c r="B61" s="129"/>
      <c r="C61" s="13"/>
      <c r="D61" s="9"/>
    </row>
    <row r="62" spans="2:4" x14ac:dyDescent="0.25">
      <c r="B62" s="238" t="s">
        <v>26</v>
      </c>
      <c r="C62" s="92">
        <v>0</v>
      </c>
      <c r="D62" s="101"/>
    </row>
    <row r="63" spans="2:4" ht="15.75" thickBot="1" x14ac:dyDescent="0.3">
      <c r="B63" s="131"/>
      <c r="C63" s="257"/>
      <c r="D63" s="11"/>
    </row>
    <row r="64" spans="2:4" ht="15.75" thickBot="1" x14ac:dyDescent="0.3">
      <c r="B64" s="25"/>
      <c r="C64" s="27"/>
      <c r="D64" s="28"/>
    </row>
    <row r="65" spans="2:4" x14ac:dyDescent="0.25">
      <c r="B65" s="495" t="str">
        <f>P_1!B65</f>
        <v>rPSA 4</v>
      </c>
      <c r="C65" s="82">
        <f>C68+C69+C71+C73+C75+C77+C79</f>
        <v>0</v>
      </c>
      <c r="D65" s="6"/>
    </row>
    <row r="66" spans="2:4" x14ac:dyDescent="0.25">
      <c r="B66" s="7" t="s">
        <v>211</v>
      </c>
      <c r="C66" s="172">
        <v>0</v>
      </c>
      <c r="D66" s="101"/>
    </row>
    <row r="67" spans="2:4" x14ac:dyDescent="0.25">
      <c r="B67" s="7"/>
      <c r="C67" s="246"/>
      <c r="D67" s="256"/>
    </row>
    <row r="68" spans="2:4" x14ac:dyDescent="0.25">
      <c r="B68" s="7" t="s">
        <v>209</v>
      </c>
      <c r="C68" s="358">
        <f>P_3!E137</f>
        <v>0</v>
      </c>
      <c r="D68" s="558"/>
    </row>
    <row r="69" spans="2:4" x14ac:dyDescent="0.25">
      <c r="B69" s="166" t="s">
        <v>244</v>
      </c>
      <c r="C69" s="92">
        <v>0</v>
      </c>
      <c r="D69" s="102"/>
    </row>
    <row r="70" spans="2:4" x14ac:dyDescent="0.25">
      <c r="B70" s="7"/>
      <c r="C70" s="488"/>
      <c r="D70" s="541"/>
    </row>
    <row r="71" spans="2:4" x14ac:dyDescent="0.25">
      <c r="B71" s="262" t="s">
        <v>247</v>
      </c>
      <c r="C71" s="492">
        <f>P_4!B137+P_4!C137</f>
        <v>0</v>
      </c>
      <c r="D71" s="541"/>
    </row>
    <row r="72" spans="2:4" x14ac:dyDescent="0.25">
      <c r="B72" s="226"/>
      <c r="C72" s="493"/>
      <c r="D72" s="543"/>
    </row>
    <row r="73" spans="2:4" x14ac:dyDescent="0.25">
      <c r="B73" s="166" t="s">
        <v>245</v>
      </c>
      <c r="C73" s="492">
        <f>P_5!E137</f>
        <v>0</v>
      </c>
      <c r="D73" s="542"/>
    </row>
    <row r="74" spans="2:4" x14ac:dyDescent="0.25">
      <c r="B74" s="167"/>
      <c r="C74" s="494"/>
      <c r="D74" s="542"/>
    </row>
    <row r="75" spans="2:4" x14ac:dyDescent="0.25">
      <c r="B75" s="238" t="s">
        <v>316</v>
      </c>
      <c r="C75" s="92">
        <v>0</v>
      </c>
      <c r="D75" s="101"/>
    </row>
    <row r="76" spans="2:4" x14ac:dyDescent="0.25">
      <c r="B76" s="167"/>
      <c r="C76" s="13"/>
      <c r="D76" s="9"/>
    </row>
    <row r="77" spans="2:4" x14ac:dyDescent="0.25">
      <c r="B77" s="238" t="s">
        <v>22</v>
      </c>
      <c r="C77" s="92">
        <v>0</v>
      </c>
      <c r="D77" s="101"/>
    </row>
    <row r="78" spans="2:4" x14ac:dyDescent="0.25">
      <c r="B78" s="129"/>
      <c r="C78" s="13"/>
      <c r="D78" s="9"/>
    </row>
    <row r="79" spans="2:4" x14ac:dyDescent="0.25">
      <c r="B79" s="238" t="s">
        <v>26</v>
      </c>
      <c r="C79" s="487">
        <v>0</v>
      </c>
      <c r="D79" s="101"/>
    </row>
    <row r="80" spans="2:4" ht="15.75" thickBot="1" x14ac:dyDescent="0.3">
      <c r="B80" s="131"/>
      <c r="C80" s="257"/>
      <c r="D80" s="11"/>
    </row>
    <row r="81" spans="2:4" ht="15.75" thickBot="1" x14ac:dyDescent="0.3">
      <c r="B81" s="25"/>
      <c r="C81" s="27"/>
      <c r="D81" s="28"/>
    </row>
    <row r="82" spans="2:4" x14ac:dyDescent="0.25">
      <c r="B82" s="495" t="str">
        <f>P_1!B82</f>
        <v>rPSA 5</v>
      </c>
      <c r="C82" s="82">
        <f>C85+C86+C88+C90+C92+C94+C96</f>
        <v>0</v>
      </c>
      <c r="D82" s="6"/>
    </row>
    <row r="83" spans="2:4" x14ac:dyDescent="0.25">
      <c r="B83" s="7" t="s">
        <v>211</v>
      </c>
      <c r="C83" s="172">
        <v>0</v>
      </c>
      <c r="D83" s="101"/>
    </row>
    <row r="84" spans="2:4" x14ac:dyDescent="0.25">
      <c r="B84" s="7"/>
      <c r="C84" s="246"/>
      <c r="D84" s="256"/>
    </row>
    <row r="85" spans="2:4" x14ac:dyDescent="0.25">
      <c r="B85" s="7" t="s">
        <v>209</v>
      </c>
      <c r="C85" s="358">
        <f>P_3!E181</f>
        <v>0</v>
      </c>
      <c r="D85" s="558"/>
    </row>
    <row r="86" spans="2:4" x14ac:dyDescent="0.25">
      <c r="B86" s="166" t="s">
        <v>244</v>
      </c>
      <c r="C86" s="92">
        <v>0</v>
      </c>
      <c r="D86" s="102"/>
    </row>
    <row r="87" spans="2:4" x14ac:dyDescent="0.25">
      <c r="B87" s="7"/>
      <c r="C87" s="488"/>
      <c r="D87" s="541"/>
    </row>
    <row r="88" spans="2:4" x14ac:dyDescent="0.25">
      <c r="B88" s="262" t="s">
        <v>247</v>
      </c>
      <c r="C88" s="492">
        <f>P_4!B181+P_4!C181</f>
        <v>0</v>
      </c>
      <c r="D88" s="541"/>
    </row>
    <row r="89" spans="2:4" x14ac:dyDescent="0.25">
      <c r="B89" s="226"/>
      <c r="C89" s="493"/>
      <c r="D89" s="543"/>
    </row>
    <row r="90" spans="2:4" x14ac:dyDescent="0.25">
      <c r="B90" s="166" t="s">
        <v>245</v>
      </c>
      <c r="C90" s="492">
        <f>P_5!E181</f>
        <v>0</v>
      </c>
      <c r="D90" s="542"/>
    </row>
    <row r="91" spans="2:4" x14ac:dyDescent="0.25">
      <c r="B91" s="167"/>
      <c r="C91" s="494"/>
      <c r="D91" s="542"/>
    </row>
    <row r="92" spans="2:4" x14ac:dyDescent="0.25">
      <c r="B92" s="238" t="s">
        <v>316</v>
      </c>
      <c r="C92" s="92">
        <v>0</v>
      </c>
      <c r="D92" s="101"/>
    </row>
    <row r="93" spans="2:4" x14ac:dyDescent="0.25">
      <c r="B93" s="167"/>
      <c r="C93" s="13"/>
      <c r="D93" s="9"/>
    </row>
    <row r="94" spans="2:4" x14ac:dyDescent="0.25">
      <c r="B94" s="238" t="s">
        <v>22</v>
      </c>
      <c r="C94" s="92">
        <v>0</v>
      </c>
      <c r="D94" s="101"/>
    </row>
    <row r="95" spans="2:4" x14ac:dyDescent="0.25">
      <c r="B95" s="129"/>
      <c r="C95" s="13"/>
      <c r="D95" s="9"/>
    </row>
    <row r="96" spans="2:4" x14ac:dyDescent="0.25">
      <c r="B96" s="238" t="s">
        <v>26</v>
      </c>
      <c r="C96" s="92">
        <v>0</v>
      </c>
      <c r="D96" s="101"/>
    </row>
    <row r="97" spans="2:4" ht="15.75" thickBot="1" x14ac:dyDescent="0.3">
      <c r="B97" s="131"/>
      <c r="C97" s="257"/>
      <c r="D97" s="11"/>
    </row>
  </sheetData>
  <sheetProtection algorithmName="SHA-512" hashValue="xJDdWh/xE1dTZl18jandmmQ+27EihcU4GlwwP8N/o2I6bJuJG5NCV9kfOKYOy7IKZB0Qyuk08BR4VxRCgcJENQ==" saltValue="JO0l2q5AO9jwF/I2Zopeng==" spinCount="100000" sheet="1" selectLockedCells="1"/>
  <pageMargins left="0.7" right="0.7" top="0.75" bottom="0.75" header="0.3" footer="0.3"/>
  <pageSetup paperSize="9" scale="53" orientation="landscape" r:id="rId1"/>
  <headerFooter>
    <oddFooter>&amp;A&amp;RSeite &amp;P</oddFooter>
  </headerFooter>
  <ignoredErrors>
    <ignoredError sqref="C22 D71 C39 C56 C73 C90 C17" unlockedFormula="1"/>
  </ignoredErrors>
  <tableParts count="6">
    <tablePart r:id="rId2"/>
    <tablePart r:id="rId3"/>
    <tablePart r:id="rId4"/>
    <tablePart r:id="rId5"/>
    <tablePart r:id="rId6"/>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2">
    <tabColor theme="2" tint="-9.9978637043366805E-2"/>
  </sheetPr>
  <dimension ref="A1:I223"/>
  <sheetViews>
    <sheetView zoomScale="90" zoomScaleNormal="90" workbookViewId="0">
      <pane ySplit="1" topLeftCell="A2" activePane="bottomLeft" state="frozen"/>
      <selection activeCell="A75" sqref="A75:G75"/>
      <selection pane="bottomLeft" activeCell="E7" sqref="E7"/>
    </sheetView>
  </sheetViews>
  <sheetFormatPr baseColWidth="10" defaultColWidth="11.42578125" defaultRowHeight="15" x14ac:dyDescent="0.25"/>
  <cols>
    <col min="1" max="1" width="57.85546875" style="1" bestFit="1" customWidth="1"/>
    <col min="2" max="3" width="13" style="1" customWidth="1"/>
    <col min="4" max="4" width="16.85546875" style="1" bestFit="1" customWidth="1"/>
    <col min="5" max="5" width="33.85546875" style="1" bestFit="1" customWidth="1"/>
    <col min="6" max="7" width="35.140625" style="1" bestFit="1" customWidth="1"/>
    <col min="8" max="8" width="35" style="1" bestFit="1" customWidth="1"/>
    <col min="9" max="9" width="25.5703125" style="1" customWidth="1"/>
    <col min="10" max="16384" width="11.42578125" style="1"/>
  </cols>
  <sheetData>
    <row r="1" spans="1:9" ht="23.25" x14ac:dyDescent="0.35">
      <c r="A1" s="286" t="s">
        <v>345</v>
      </c>
    </row>
    <row r="3" spans="1:9" s="292" customFormat="1" x14ac:dyDescent="0.25"/>
    <row r="4" spans="1:9" x14ac:dyDescent="0.25">
      <c r="A4" s="108" t="str">
        <f>P_2!B14</f>
        <v>rPSA 1</v>
      </c>
      <c r="B4" s="109" t="s">
        <v>41</v>
      </c>
      <c r="C4" s="109" t="s">
        <v>42</v>
      </c>
      <c r="D4" s="121" t="s">
        <v>72</v>
      </c>
      <c r="E4" s="122" t="s">
        <v>27</v>
      </c>
      <c r="F4" s="123" t="s">
        <v>77</v>
      </c>
      <c r="G4" s="125" t="s">
        <v>2</v>
      </c>
      <c r="H4" s="197"/>
      <c r="I4" s="125"/>
    </row>
    <row r="5" spans="1:9" x14ac:dyDescent="0.25">
      <c r="A5" s="110" t="str">
        <f>P_2!B17</f>
        <v>Nachgewiesene Kosten der Umrüstung</v>
      </c>
      <c r="B5" s="192"/>
      <c r="C5" s="193"/>
      <c r="D5" s="194"/>
      <c r="E5" s="195">
        <f>SUM(E7:E46)</f>
        <v>0</v>
      </c>
      <c r="F5" s="196">
        <f>SUM(F7:F46)</f>
        <v>0</v>
      </c>
      <c r="G5" s="197"/>
      <c r="H5" s="198"/>
      <c r="I5" s="198"/>
    </row>
    <row r="6" spans="1:9" x14ac:dyDescent="0.25">
      <c r="A6" s="111"/>
      <c r="B6" s="199"/>
      <c r="C6" s="193"/>
      <c r="D6" s="194"/>
      <c r="E6" s="194"/>
      <c r="F6" s="196"/>
      <c r="G6" s="197"/>
      <c r="H6" s="198"/>
      <c r="I6" s="198"/>
    </row>
    <row r="7" spans="1:9" x14ac:dyDescent="0.25">
      <c r="A7" s="112" t="s">
        <v>30</v>
      </c>
      <c r="B7" s="113"/>
      <c r="C7" s="113"/>
      <c r="D7" s="113"/>
      <c r="E7" s="114">
        <v>0</v>
      </c>
      <c r="F7" s="117"/>
      <c r="G7" s="119"/>
      <c r="H7" s="126"/>
      <c r="I7" s="126"/>
    </row>
    <row r="8" spans="1:9" x14ac:dyDescent="0.25">
      <c r="A8" s="112" t="s">
        <v>31</v>
      </c>
      <c r="B8" s="113"/>
      <c r="C8" s="113"/>
      <c r="D8" s="113"/>
      <c r="E8" s="114"/>
      <c r="F8" s="117"/>
      <c r="G8" s="119"/>
      <c r="H8" s="126"/>
      <c r="I8" s="126"/>
    </row>
    <row r="9" spans="1:9" x14ac:dyDescent="0.25">
      <c r="A9" s="112" t="s">
        <v>32</v>
      </c>
      <c r="B9" s="113"/>
      <c r="C9" s="113"/>
      <c r="D9" s="113"/>
      <c r="E9" s="114"/>
      <c r="F9" s="117"/>
      <c r="G9" s="119"/>
      <c r="H9" s="126"/>
      <c r="I9" s="126"/>
    </row>
    <row r="10" spans="1:9" x14ac:dyDescent="0.25">
      <c r="A10" s="112" t="s">
        <v>33</v>
      </c>
      <c r="B10" s="113"/>
      <c r="C10" s="113"/>
      <c r="D10" s="113"/>
      <c r="E10" s="114"/>
      <c r="F10" s="117"/>
      <c r="G10" s="119"/>
      <c r="H10" s="126"/>
      <c r="I10" s="126"/>
    </row>
    <row r="11" spans="1:9" x14ac:dyDescent="0.25">
      <c r="A11" s="112" t="s">
        <v>34</v>
      </c>
      <c r="B11" s="113"/>
      <c r="C11" s="113"/>
      <c r="D11" s="113"/>
      <c r="E11" s="114"/>
      <c r="F11" s="117"/>
      <c r="G11" s="119"/>
      <c r="H11" s="126"/>
      <c r="I11" s="126"/>
    </row>
    <row r="12" spans="1:9" x14ac:dyDescent="0.25">
      <c r="A12" s="112" t="s">
        <v>35</v>
      </c>
      <c r="B12" s="113"/>
      <c r="C12" s="113"/>
      <c r="D12" s="113"/>
      <c r="E12" s="114"/>
      <c r="F12" s="117"/>
      <c r="G12" s="119"/>
      <c r="H12" s="126"/>
      <c r="I12" s="126"/>
    </row>
    <row r="13" spans="1:9" x14ac:dyDescent="0.25">
      <c r="A13" s="112" t="s">
        <v>36</v>
      </c>
      <c r="B13" s="113"/>
      <c r="C13" s="113"/>
      <c r="D13" s="113"/>
      <c r="E13" s="114"/>
      <c r="F13" s="117"/>
      <c r="G13" s="119"/>
      <c r="H13" s="126"/>
      <c r="I13" s="126"/>
    </row>
    <row r="14" spans="1:9" x14ac:dyDescent="0.25">
      <c r="A14" s="112" t="s">
        <v>37</v>
      </c>
      <c r="B14" s="113"/>
      <c r="C14" s="113"/>
      <c r="D14" s="113"/>
      <c r="E14" s="114"/>
      <c r="F14" s="117"/>
      <c r="G14" s="119"/>
      <c r="H14" s="126"/>
      <c r="I14" s="126"/>
    </row>
    <row r="15" spans="1:9" x14ac:dyDescent="0.25">
      <c r="A15" s="112" t="s">
        <v>38</v>
      </c>
      <c r="B15" s="113"/>
      <c r="C15" s="113"/>
      <c r="D15" s="113"/>
      <c r="E15" s="114"/>
      <c r="F15" s="117"/>
      <c r="G15" s="119"/>
      <c r="H15" s="126"/>
      <c r="I15" s="126"/>
    </row>
    <row r="16" spans="1:9" x14ac:dyDescent="0.25">
      <c r="A16" s="112" t="s">
        <v>39</v>
      </c>
      <c r="B16" s="113"/>
      <c r="C16" s="113"/>
      <c r="D16" s="113"/>
      <c r="E16" s="114"/>
      <c r="F16" s="117"/>
      <c r="G16" s="119"/>
      <c r="H16" s="126"/>
      <c r="I16" s="126"/>
    </row>
    <row r="17" spans="1:9" x14ac:dyDescent="0.25">
      <c r="A17" s="112" t="s">
        <v>128</v>
      </c>
      <c r="B17" s="113"/>
      <c r="C17" s="113"/>
      <c r="D17" s="113"/>
      <c r="E17" s="114"/>
      <c r="F17" s="117"/>
      <c r="G17" s="119"/>
      <c r="H17" s="126"/>
      <c r="I17" s="126"/>
    </row>
    <row r="18" spans="1:9" x14ac:dyDescent="0.25">
      <c r="A18" s="112" t="s">
        <v>129</v>
      </c>
      <c r="B18" s="113"/>
      <c r="C18" s="113"/>
      <c r="D18" s="113"/>
      <c r="E18" s="114"/>
      <c r="F18" s="117"/>
      <c r="G18" s="119"/>
      <c r="H18" s="126"/>
      <c r="I18" s="126"/>
    </row>
    <row r="19" spans="1:9" x14ac:dyDescent="0.25">
      <c r="A19" s="112" t="s">
        <v>130</v>
      </c>
      <c r="B19" s="113"/>
      <c r="C19" s="113"/>
      <c r="D19" s="113"/>
      <c r="E19" s="114"/>
      <c r="F19" s="117"/>
      <c r="G19" s="119"/>
      <c r="H19" s="126"/>
      <c r="I19" s="126"/>
    </row>
    <row r="20" spans="1:9" x14ac:dyDescent="0.25">
      <c r="A20" s="112" t="s">
        <v>131</v>
      </c>
      <c r="B20" s="113"/>
      <c r="C20" s="113"/>
      <c r="D20" s="113"/>
      <c r="E20" s="114"/>
      <c r="F20" s="117"/>
      <c r="G20" s="119"/>
      <c r="H20" s="126"/>
      <c r="I20" s="126"/>
    </row>
    <row r="21" spans="1:9" x14ac:dyDescent="0.25">
      <c r="A21" s="112" t="s">
        <v>132</v>
      </c>
      <c r="B21" s="113"/>
      <c r="C21" s="113"/>
      <c r="D21" s="113"/>
      <c r="E21" s="114"/>
      <c r="F21" s="117"/>
      <c r="G21" s="119"/>
      <c r="H21" s="126"/>
      <c r="I21" s="126"/>
    </row>
    <row r="22" spans="1:9" x14ac:dyDescent="0.25">
      <c r="A22" s="112" t="s">
        <v>133</v>
      </c>
      <c r="B22" s="113"/>
      <c r="C22" s="113"/>
      <c r="D22" s="113"/>
      <c r="E22" s="114"/>
      <c r="F22" s="117"/>
      <c r="G22" s="119"/>
      <c r="H22" s="126"/>
      <c r="I22" s="126"/>
    </row>
    <row r="23" spans="1:9" x14ac:dyDescent="0.25">
      <c r="A23" s="112" t="s">
        <v>134</v>
      </c>
      <c r="B23" s="113"/>
      <c r="C23" s="113"/>
      <c r="D23" s="113"/>
      <c r="E23" s="114"/>
      <c r="F23" s="117"/>
      <c r="G23" s="119"/>
      <c r="H23" s="126"/>
      <c r="I23" s="126"/>
    </row>
    <row r="24" spans="1:9" x14ac:dyDescent="0.25">
      <c r="A24" s="112" t="s">
        <v>135</v>
      </c>
      <c r="B24" s="113"/>
      <c r="C24" s="113"/>
      <c r="D24" s="113"/>
      <c r="E24" s="114"/>
      <c r="F24" s="117"/>
      <c r="G24" s="119"/>
      <c r="H24" s="126"/>
      <c r="I24" s="126"/>
    </row>
    <row r="25" spans="1:9" x14ac:dyDescent="0.25">
      <c r="A25" s="112" t="s">
        <v>136</v>
      </c>
      <c r="B25" s="113"/>
      <c r="C25" s="113"/>
      <c r="D25" s="113"/>
      <c r="E25" s="114"/>
      <c r="F25" s="117"/>
      <c r="G25" s="119"/>
      <c r="H25" s="126"/>
      <c r="I25" s="126"/>
    </row>
    <row r="26" spans="1:9" x14ac:dyDescent="0.25">
      <c r="A26" s="112" t="s">
        <v>137</v>
      </c>
      <c r="B26" s="113"/>
      <c r="C26" s="113"/>
      <c r="D26" s="113"/>
      <c r="E26" s="114"/>
      <c r="F26" s="117"/>
      <c r="G26" s="119"/>
      <c r="H26" s="126"/>
      <c r="I26" s="126"/>
    </row>
    <row r="27" spans="1:9" x14ac:dyDescent="0.25">
      <c r="A27" s="112" t="s">
        <v>140</v>
      </c>
      <c r="B27" s="113"/>
      <c r="C27" s="113"/>
      <c r="D27" s="113"/>
      <c r="E27" s="114"/>
      <c r="F27" s="117"/>
      <c r="G27" s="119"/>
      <c r="H27" s="126"/>
      <c r="I27" s="126"/>
    </row>
    <row r="28" spans="1:9" x14ac:dyDescent="0.25">
      <c r="A28" s="112" t="s">
        <v>141</v>
      </c>
      <c r="B28" s="113"/>
      <c r="C28" s="113"/>
      <c r="D28" s="113"/>
      <c r="E28" s="114"/>
      <c r="F28" s="117"/>
      <c r="G28" s="119"/>
      <c r="H28" s="126"/>
      <c r="I28" s="126"/>
    </row>
    <row r="29" spans="1:9" x14ac:dyDescent="0.25">
      <c r="A29" s="112" t="s">
        <v>142</v>
      </c>
      <c r="B29" s="113"/>
      <c r="C29" s="113"/>
      <c r="D29" s="113"/>
      <c r="E29" s="114"/>
      <c r="F29" s="117"/>
      <c r="G29" s="119"/>
      <c r="H29" s="126"/>
      <c r="I29" s="126"/>
    </row>
    <row r="30" spans="1:9" x14ac:dyDescent="0.25">
      <c r="A30" s="112" t="s">
        <v>143</v>
      </c>
      <c r="B30" s="113"/>
      <c r="C30" s="113"/>
      <c r="D30" s="113"/>
      <c r="E30" s="114"/>
      <c r="F30" s="117"/>
      <c r="G30" s="119"/>
      <c r="H30" s="126"/>
      <c r="I30" s="126"/>
    </row>
    <row r="31" spans="1:9" x14ac:dyDescent="0.25">
      <c r="A31" s="112" t="s">
        <v>144</v>
      </c>
      <c r="B31" s="113"/>
      <c r="C31" s="113"/>
      <c r="D31" s="113"/>
      <c r="E31" s="114"/>
      <c r="F31" s="117"/>
      <c r="G31" s="119"/>
      <c r="H31" s="126"/>
      <c r="I31" s="126"/>
    </row>
    <row r="32" spans="1:9" x14ac:dyDescent="0.25">
      <c r="A32" s="112" t="s">
        <v>145</v>
      </c>
      <c r="B32" s="113"/>
      <c r="C32" s="113"/>
      <c r="D32" s="113"/>
      <c r="E32" s="114"/>
      <c r="F32" s="117"/>
      <c r="G32" s="119"/>
      <c r="H32" s="126"/>
      <c r="I32" s="126"/>
    </row>
    <row r="33" spans="1:9" x14ac:dyDescent="0.25">
      <c r="A33" s="112" t="s">
        <v>146</v>
      </c>
      <c r="B33" s="113"/>
      <c r="C33" s="113"/>
      <c r="D33" s="113"/>
      <c r="E33" s="114"/>
      <c r="F33" s="117"/>
      <c r="G33" s="119"/>
      <c r="H33" s="126"/>
      <c r="I33" s="126"/>
    </row>
    <row r="34" spans="1:9" x14ac:dyDescent="0.25">
      <c r="A34" s="112" t="s">
        <v>147</v>
      </c>
      <c r="B34" s="113"/>
      <c r="C34" s="113"/>
      <c r="D34" s="113"/>
      <c r="E34" s="114"/>
      <c r="F34" s="117"/>
      <c r="G34" s="119"/>
      <c r="H34" s="126"/>
      <c r="I34" s="126"/>
    </row>
    <row r="35" spans="1:9" x14ac:dyDescent="0.25">
      <c r="A35" s="112" t="s">
        <v>148</v>
      </c>
      <c r="B35" s="113"/>
      <c r="C35" s="113"/>
      <c r="D35" s="113"/>
      <c r="E35" s="114"/>
      <c r="F35" s="117"/>
      <c r="G35" s="119"/>
      <c r="H35" s="126"/>
      <c r="I35" s="126"/>
    </row>
    <row r="36" spans="1:9" x14ac:dyDescent="0.25">
      <c r="A36" s="112" t="s">
        <v>149</v>
      </c>
      <c r="B36" s="113"/>
      <c r="C36" s="113"/>
      <c r="D36" s="113"/>
      <c r="E36" s="114"/>
      <c r="F36" s="117"/>
      <c r="G36" s="119"/>
      <c r="H36" s="126"/>
      <c r="I36" s="126"/>
    </row>
    <row r="37" spans="1:9" x14ac:dyDescent="0.25">
      <c r="A37" s="112" t="s">
        <v>150</v>
      </c>
      <c r="B37" s="113"/>
      <c r="C37" s="113"/>
      <c r="D37" s="113"/>
      <c r="E37" s="114"/>
      <c r="F37" s="117"/>
      <c r="G37" s="119"/>
      <c r="H37" s="126"/>
      <c r="I37" s="126"/>
    </row>
    <row r="38" spans="1:9" x14ac:dyDescent="0.25">
      <c r="A38" s="112" t="s">
        <v>151</v>
      </c>
      <c r="B38" s="113"/>
      <c r="C38" s="113"/>
      <c r="D38" s="113"/>
      <c r="E38" s="114"/>
      <c r="F38" s="117"/>
      <c r="G38" s="119"/>
      <c r="H38" s="126"/>
      <c r="I38" s="126"/>
    </row>
    <row r="39" spans="1:9" x14ac:dyDescent="0.25">
      <c r="A39" s="112" t="s">
        <v>152</v>
      </c>
      <c r="B39" s="113"/>
      <c r="C39" s="113"/>
      <c r="D39" s="113"/>
      <c r="E39" s="114"/>
      <c r="F39" s="117"/>
      <c r="G39" s="119"/>
      <c r="H39" s="126"/>
      <c r="I39" s="126"/>
    </row>
    <row r="40" spans="1:9" x14ac:dyDescent="0.25">
      <c r="A40" s="112" t="s">
        <v>153</v>
      </c>
      <c r="B40" s="113"/>
      <c r="C40" s="113"/>
      <c r="D40" s="113"/>
      <c r="E40" s="114"/>
      <c r="F40" s="117"/>
      <c r="G40" s="119"/>
      <c r="H40" s="126"/>
      <c r="I40" s="126"/>
    </row>
    <row r="41" spans="1:9" x14ac:dyDescent="0.25">
      <c r="A41" s="112" t="s">
        <v>154</v>
      </c>
      <c r="B41" s="113"/>
      <c r="C41" s="113"/>
      <c r="D41" s="113"/>
      <c r="E41" s="114"/>
      <c r="F41" s="117"/>
      <c r="G41" s="119"/>
      <c r="H41" s="126"/>
      <c r="I41" s="126"/>
    </row>
    <row r="42" spans="1:9" x14ac:dyDescent="0.25">
      <c r="A42" s="112" t="s">
        <v>155</v>
      </c>
      <c r="B42" s="113"/>
      <c r="C42" s="113"/>
      <c r="D42" s="113"/>
      <c r="E42" s="114"/>
      <c r="F42" s="117"/>
      <c r="G42" s="119"/>
      <c r="H42" s="126"/>
      <c r="I42" s="126"/>
    </row>
    <row r="43" spans="1:9" x14ac:dyDescent="0.25">
      <c r="A43" s="112" t="s">
        <v>156</v>
      </c>
      <c r="B43" s="113"/>
      <c r="C43" s="113"/>
      <c r="D43" s="113"/>
      <c r="E43" s="114"/>
      <c r="F43" s="117"/>
      <c r="G43" s="119"/>
      <c r="H43" s="126"/>
      <c r="I43" s="126"/>
    </row>
    <row r="44" spans="1:9" x14ac:dyDescent="0.25">
      <c r="A44" s="112" t="s">
        <v>157</v>
      </c>
      <c r="B44" s="113"/>
      <c r="C44" s="113"/>
      <c r="D44" s="113"/>
      <c r="E44" s="114"/>
      <c r="F44" s="117"/>
      <c r="G44" s="119"/>
      <c r="H44" s="126"/>
      <c r="I44" s="126"/>
    </row>
    <row r="45" spans="1:9" x14ac:dyDescent="0.25">
      <c r="A45" s="112" t="s">
        <v>158</v>
      </c>
      <c r="B45" s="113"/>
      <c r="C45" s="113"/>
      <c r="D45" s="113"/>
      <c r="E45" s="114"/>
      <c r="F45" s="117"/>
      <c r="G45" s="119"/>
      <c r="H45" s="126"/>
      <c r="I45" s="126"/>
    </row>
    <row r="46" spans="1:9" x14ac:dyDescent="0.25">
      <c r="A46" s="112" t="s">
        <v>159</v>
      </c>
      <c r="B46" s="113"/>
      <c r="C46" s="113"/>
      <c r="D46" s="113"/>
      <c r="E46" s="114"/>
      <c r="F46" s="117"/>
      <c r="G46" s="119"/>
      <c r="H46" s="126"/>
      <c r="I46" s="126"/>
    </row>
    <row r="47" spans="1:9" ht="15.75" thickBot="1" x14ac:dyDescent="0.3">
      <c r="A47" s="292"/>
      <c r="B47" s="292"/>
      <c r="C47" s="292"/>
      <c r="D47" s="292"/>
      <c r="E47" s="292"/>
      <c r="F47" s="292"/>
      <c r="G47" s="292"/>
      <c r="H47" s="292"/>
      <c r="I47" s="292"/>
    </row>
    <row r="48" spans="1:9" x14ac:dyDescent="0.25">
      <c r="A48" s="98" t="str">
        <f>P_2!B31</f>
        <v>rPSA 2</v>
      </c>
      <c r="B48" s="99" t="s">
        <v>41</v>
      </c>
      <c r="C48" s="99" t="s">
        <v>42</v>
      </c>
      <c r="D48" s="121" t="s">
        <v>72</v>
      </c>
      <c r="E48" s="122" t="s">
        <v>27</v>
      </c>
      <c r="F48" s="123" t="s">
        <v>77</v>
      </c>
      <c r="G48" s="125" t="s">
        <v>2</v>
      </c>
      <c r="H48" s="197"/>
      <c r="I48" s="125"/>
    </row>
    <row r="49" spans="1:9" x14ac:dyDescent="0.25">
      <c r="A49" s="110" t="str">
        <f>P_2!B34</f>
        <v>Nachgewiesene Kosten der Umrüstung</v>
      </c>
      <c r="B49" s="200"/>
      <c r="C49" s="201"/>
      <c r="D49" s="194"/>
      <c r="E49" s="195">
        <f>SUM(E51:E90)</f>
        <v>0</v>
      </c>
      <c r="F49" s="196">
        <f>SUM(F51:F90)</f>
        <v>0</v>
      </c>
      <c r="G49" s="197"/>
      <c r="H49" s="198"/>
      <c r="I49" s="198"/>
    </row>
    <row r="50" spans="1:9" x14ac:dyDescent="0.25">
      <c r="A50" s="51"/>
      <c r="B50" s="13"/>
      <c r="C50" s="202"/>
      <c r="D50" s="194"/>
      <c r="E50" s="194"/>
      <c r="F50" s="196"/>
      <c r="G50" s="197"/>
      <c r="H50" s="198"/>
      <c r="I50" s="198"/>
    </row>
    <row r="51" spans="1:9" s="292" customFormat="1" x14ac:dyDescent="0.25">
      <c r="A51" s="74" t="s">
        <v>30</v>
      </c>
      <c r="B51" s="95"/>
      <c r="C51" s="95"/>
      <c r="D51" s="113"/>
      <c r="E51" s="114">
        <v>0</v>
      </c>
      <c r="F51" s="117"/>
      <c r="G51" s="119"/>
      <c r="H51" s="126"/>
      <c r="I51" s="126"/>
    </row>
    <row r="52" spans="1:9" x14ac:dyDescent="0.25">
      <c r="A52" s="74" t="s">
        <v>31</v>
      </c>
      <c r="B52" s="95"/>
      <c r="C52" s="95"/>
      <c r="D52" s="113"/>
      <c r="E52" s="114"/>
      <c r="F52" s="117"/>
      <c r="G52" s="119"/>
      <c r="H52" s="126"/>
      <c r="I52" s="126"/>
    </row>
    <row r="53" spans="1:9" x14ac:dyDescent="0.25">
      <c r="A53" s="74" t="s">
        <v>32</v>
      </c>
      <c r="B53" s="95"/>
      <c r="C53" s="95"/>
      <c r="D53" s="113"/>
      <c r="E53" s="114"/>
      <c r="F53" s="117"/>
      <c r="G53" s="119"/>
      <c r="H53" s="126"/>
      <c r="I53" s="126"/>
    </row>
    <row r="54" spans="1:9" x14ac:dyDescent="0.25">
      <c r="A54" s="74" t="s">
        <v>33</v>
      </c>
      <c r="B54" s="95"/>
      <c r="C54" s="95"/>
      <c r="D54" s="113"/>
      <c r="E54" s="114"/>
      <c r="F54" s="117"/>
      <c r="G54" s="119"/>
      <c r="H54" s="126"/>
      <c r="I54" s="126"/>
    </row>
    <row r="55" spans="1:9" x14ac:dyDescent="0.25">
      <c r="A55" s="74" t="s">
        <v>34</v>
      </c>
      <c r="B55" s="95"/>
      <c r="C55" s="95"/>
      <c r="D55" s="113"/>
      <c r="E55" s="114"/>
      <c r="F55" s="117"/>
      <c r="G55" s="119"/>
      <c r="H55" s="126"/>
      <c r="I55" s="126"/>
    </row>
    <row r="56" spans="1:9" x14ac:dyDescent="0.25">
      <c r="A56" s="74" t="s">
        <v>35</v>
      </c>
      <c r="B56" s="95"/>
      <c r="C56" s="95"/>
      <c r="D56" s="113"/>
      <c r="E56" s="114"/>
      <c r="F56" s="117"/>
      <c r="G56" s="119"/>
      <c r="H56" s="126"/>
      <c r="I56" s="126"/>
    </row>
    <row r="57" spans="1:9" x14ac:dyDescent="0.25">
      <c r="A57" s="74" t="s">
        <v>36</v>
      </c>
      <c r="B57" s="95"/>
      <c r="C57" s="95"/>
      <c r="D57" s="113"/>
      <c r="E57" s="114"/>
      <c r="F57" s="117"/>
      <c r="G57" s="119"/>
      <c r="H57" s="126"/>
      <c r="I57" s="126"/>
    </row>
    <row r="58" spans="1:9" x14ac:dyDescent="0.25">
      <c r="A58" s="74" t="s">
        <v>37</v>
      </c>
      <c r="B58" s="95"/>
      <c r="C58" s="95"/>
      <c r="D58" s="113"/>
      <c r="E58" s="114"/>
      <c r="F58" s="117"/>
      <c r="G58" s="119"/>
      <c r="H58" s="126"/>
      <c r="I58" s="126"/>
    </row>
    <row r="59" spans="1:9" x14ac:dyDescent="0.25">
      <c r="A59" s="74" t="s">
        <v>38</v>
      </c>
      <c r="B59" s="95"/>
      <c r="C59" s="95"/>
      <c r="D59" s="113"/>
      <c r="E59" s="114"/>
      <c r="F59" s="117"/>
      <c r="G59" s="119"/>
      <c r="H59" s="126"/>
      <c r="I59" s="126"/>
    </row>
    <row r="60" spans="1:9" x14ac:dyDescent="0.25">
      <c r="A60" s="74" t="s">
        <v>39</v>
      </c>
      <c r="B60" s="95"/>
      <c r="C60" s="95"/>
      <c r="D60" s="113"/>
      <c r="E60" s="114"/>
      <c r="F60" s="117"/>
      <c r="G60" s="119"/>
      <c r="H60" s="126"/>
      <c r="I60" s="126"/>
    </row>
    <row r="61" spans="1:9" x14ac:dyDescent="0.25">
      <c r="A61" s="74" t="s">
        <v>128</v>
      </c>
      <c r="B61" s="95"/>
      <c r="C61" s="95"/>
      <c r="D61" s="113"/>
      <c r="E61" s="114"/>
      <c r="F61" s="117"/>
      <c r="G61" s="119"/>
      <c r="H61" s="126"/>
      <c r="I61" s="126"/>
    </row>
    <row r="62" spans="1:9" x14ac:dyDescent="0.25">
      <c r="A62" s="74" t="s">
        <v>129</v>
      </c>
      <c r="B62" s="95"/>
      <c r="C62" s="95"/>
      <c r="D62" s="113"/>
      <c r="E62" s="114"/>
      <c r="F62" s="117"/>
      <c r="G62" s="119"/>
      <c r="H62" s="126"/>
      <c r="I62" s="126"/>
    </row>
    <row r="63" spans="1:9" x14ac:dyDescent="0.25">
      <c r="A63" s="74" t="s">
        <v>130</v>
      </c>
      <c r="B63" s="95"/>
      <c r="C63" s="95"/>
      <c r="D63" s="113"/>
      <c r="E63" s="114"/>
      <c r="F63" s="117"/>
      <c r="G63" s="119"/>
      <c r="H63" s="126"/>
      <c r="I63" s="126"/>
    </row>
    <row r="64" spans="1:9" x14ac:dyDescent="0.25">
      <c r="A64" s="74" t="s">
        <v>131</v>
      </c>
      <c r="B64" s="95"/>
      <c r="C64" s="95"/>
      <c r="D64" s="113"/>
      <c r="E64" s="114"/>
      <c r="F64" s="117"/>
      <c r="G64" s="119"/>
      <c r="H64" s="126"/>
      <c r="I64" s="126"/>
    </row>
    <row r="65" spans="1:9" x14ac:dyDescent="0.25">
      <c r="A65" s="74" t="s">
        <v>132</v>
      </c>
      <c r="B65" s="95"/>
      <c r="C65" s="95"/>
      <c r="D65" s="113"/>
      <c r="E65" s="114"/>
      <c r="F65" s="117"/>
      <c r="G65" s="119"/>
      <c r="H65" s="126"/>
      <c r="I65" s="126"/>
    </row>
    <row r="66" spans="1:9" x14ac:dyDescent="0.25">
      <c r="A66" s="74" t="s">
        <v>133</v>
      </c>
      <c r="B66" s="95"/>
      <c r="C66" s="95"/>
      <c r="D66" s="113"/>
      <c r="E66" s="114"/>
      <c r="F66" s="117"/>
      <c r="G66" s="119"/>
      <c r="H66" s="126"/>
      <c r="I66" s="126"/>
    </row>
    <row r="67" spans="1:9" x14ac:dyDescent="0.25">
      <c r="A67" s="74" t="s">
        <v>134</v>
      </c>
      <c r="B67" s="95"/>
      <c r="C67" s="95"/>
      <c r="D67" s="113"/>
      <c r="E67" s="114"/>
      <c r="F67" s="117"/>
      <c r="G67" s="119"/>
      <c r="H67" s="126"/>
      <c r="I67" s="126"/>
    </row>
    <row r="68" spans="1:9" x14ac:dyDescent="0.25">
      <c r="A68" s="74" t="s">
        <v>135</v>
      </c>
      <c r="B68" s="95"/>
      <c r="C68" s="95"/>
      <c r="D68" s="113"/>
      <c r="E68" s="114"/>
      <c r="F68" s="117"/>
      <c r="G68" s="119"/>
      <c r="H68" s="126"/>
      <c r="I68" s="126"/>
    </row>
    <row r="69" spans="1:9" x14ac:dyDescent="0.25">
      <c r="A69" s="74" t="s">
        <v>136</v>
      </c>
      <c r="B69" s="95"/>
      <c r="C69" s="95"/>
      <c r="D69" s="113"/>
      <c r="E69" s="114"/>
      <c r="F69" s="117"/>
      <c r="G69" s="119"/>
      <c r="H69" s="126"/>
      <c r="I69" s="126"/>
    </row>
    <row r="70" spans="1:9" x14ac:dyDescent="0.25">
      <c r="A70" s="74" t="s">
        <v>137</v>
      </c>
      <c r="B70" s="95"/>
      <c r="C70" s="95"/>
      <c r="D70" s="113"/>
      <c r="E70" s="114"/>
      <c r="F70" s="117"/>
      <c r="G70" s="119"/>
      <c r="H70" s="126"/>
      <c r="I70" s="126"/>
    </row>
    <row r="71" spans="1:9" x14ac:dyDescent="0.25">
      <c r="A71" s="74" t="s">
        <v>140</v>
      </c>
      <c r="B71" s="95"/>
      <c r="C71" s="95"/>
      <c r="D71" s="113"/>
      <c r="E71" s="114"/>
      <c r="F71" s="117"/>
      <c r="G71" s="119"/>
      <c r="H71" s="126"/>
      <c r="I71" s="126"/>
    </row>
    <row r="72" spans="1:9" x14ac:dyDescent="0.25">
      <c r="A72" s="74" t="s">
        <v>141</v>
      </c>
      <c r="B72" s="95"/>
      <c r="C72" s="95"/>
      <c r="D72" s="113"/>
      <c r="E72" s="114"/>
      <c r="F72" s="117"/>
      <c r="G72" s="119"/>
      <c r="H72" s="126"/>
      <c r="I72" s="126"/>
    </row>
    <row r="73" spans="1:9" x14ac:dyDescent="0.25">
      <c r="A73" s="74" t="s">
        <v>142</v>
      </c>
      <c r="B73" s="95"/>
      <c r="C73" s="95"/>
      <c r="D73" s="113"/>
      <c r="E73" s="114"/>
      <c r="F73" s="117"/>
      <c r="G73" s="119"/>
      <c r="H73" s="126"/>
      <c r="I73" s="126"/>
    </row>
    <row r="74" spans="1:9" x14ac:dyDescent="0.25">
      <c r="A74" s="74" t="s">
        <v>143</v>
      </c>
      <c r="B74" s="95"/>
      <c r="C74" s="95"/>
      <c r="D74" s="113"/>
      <c r="E74" s="114"/>
      <c r="F74" s="117"/>
      <c r="G74" s="119"/>
      <c r="H74" s="126"/>
      <c r="I74" s="126"/>
    </row>
    <row r="75" spans="1:9" x14ac:dyDescent="0.25">
      <c r="A75" s="74" t="s">
        <v>144</v>
      </c>
      <c r="B75" s="95"/>
      <c r="C75" s="95"/>
      <c r="D75" s="113"/>
      <c r="E75" s="114"/>
      <c r="F75" s="117"/>
      <c r="G75" s="119"/>
      <c r="H75" s="126"/>
      <c r="I75" s="126"/>
    </row>
    <row r="76" spans="1:9" x14ac:dyDescent="0.25">
      <c r="A76" s="74" t="s">
        <v>145</v>
      </c>
      <c r="B76" s="95"/>
      <c r="C76" s="95"/>
      <c r="D76" s="113"/>
      <c r="E76" s="114"/>
      <c r="F76" s="117"/>
      <c r="G76" s="119"/>
      <c r="H76" s="126"/>
      <c r="I76" s="126"/>
    </row>
    <row r="77" spans="1:9" x14ac:dyDescent="0.25">
      <c r="A77" s="74" t="s">
        <v>146</v>
      </c>
      <c r="B77" s="95"/>
      <c r="C77" s="95"/>
      <c r="D77" s="113"/>
      <c r="E77" s="114"/>
      <c r="F77" s="117"/>
      <c r="G77" s="119"/>
      <c r="H77" s="126"/>
      <c r="I77" s="126"/>
    </row>
    <row r="78" spans="1:9" x14ac:dyDescent="0.25">
      <c r="A78" s="74" t="s">
        <v>147</v>
      </c>
      <c r="B78" s="95"/>
      <c r="C78" s="95"/>
      <c r="D78" s="113"/>
      <c r="E78" s="114"/>
      <c r="F78" s="117"/>
      <c r="G78" s="119"/>
      <c r="H78" s="126"/>
      <c r="I78" s="126"/>
    </row>
    <row r="79" spans="1:9" x14ac:dyDescent="0.25">
      <c r="A79" s="74" t="s">
        <v>148</v>
      </c>
      <c r="B79" s="95"/>
      <c r="C79" s="95"/>
      <c r="D79" s="113"/>
      <c r="E79" s="114"/>
      <c r="F79" s="117"/>
      <c r="G79" s="119"/>
      <c r="H79" s="126"/>
      <c r="I79" s="126"/>
    </row>
    <row r="80" spans="1:9" x14ac:dyDescent="0.25">
      <c r="A80" s="74" t="s">
        <v>149</v>
      </c>
      <c r="B80" s="95"/>
      <c r="C80" s="95"/>
      <c r="D80" s="113"/>
      <c r="E80" s="114"/>
      <c r="F80" s="117"/>
      <c r="G80" s="119"/>
      <c r="H80" s="126"/>
      <c r="I80" s="126"/>
    </row>
    <row r="81" spans="1:9" x14ac:dyDescent="0.25">
      <c r="A81" s="74" t="s">
        <v>150</v>
      </c>
      <c r="B81" s="95"/>
      <c r="C81" s="95"/>
      <c r="D81" s="113"/>
      <c r="E81" s="114"/>
      <c r="F81" s="117"/>
      <c r="G81" s="119"/>
      <c r="H81" s="126"/>
      <c r="I81" s="126"/>
    </row>
    <row r="82" spans="1:9" x14ac:dyDescent="0.25">
      <c r="A82" s="74" t="s">
        <v>151</v>
      </c>
      <c r="B82" s="95"/>
      <c r="C82" s="95"/>
      <c r="D82" s="113"/>
      <c r="E82" s="114"/>
      <c r="F82" s="117"/>
      <c r="G82" s="119"/>
      <c r="H82" s="126"/>
      <c r="I82" s="126"/>
    </row>
    <row r="83" spans="1:9" x14ac:dyDescent="0.25">
      <c r="A83" s="74" t="s">
        <v>152</v>
      </c>
      <c r="B83" s="95"/>
      <c r="C83" s="95"/>
      <c r="D83" s="113"/>
      <c r="E83" s="114"/>
      <c r="F83" s="117"/>
      <c r="G83" s="119"/>
      <c r="H83" s="126"/>
      <c r="I83" s="126"/>
    </row>
    <row r="84" spans="1:9" x14ac:dyDescent="0.25">
      <c r="A84" s="74" t="s">
        <v>153</v>
      </c>
      <c r="B84" s="95"/>
      <c r="C84" s="95"/>
      <c r="D84" s="113"/>
      <c r="E84" s="114"/>
      <c r="F84" s="117"/>
      <c r="G84" s="119"/>
      <c r="H84" s="126"/>
      <c r="I84" s="126"/>
    </row>
    <row r="85" spans="1:9" x14ac:dyDescent="0.25">
      <c r="A85" s="74" t="s">
        <v>154</v>
      </c>
      <c r="B85" s="95"/>
      <c r="C85" s="95"/>
      <c r="D85" s="113"/>
      <c r="E85" s="114"/>
      <c r="F85" s="117"/>
      <c r="G85" s="119"/>
      <c r="H85" s="126"/>
      <c r="I85" s="126"/>
    </row>
    <row r="86" spans="1:9" x14ac:dyDescent="0.25">
      <c r="A86" s="74" t="s">
        <v>155</v>
      </c>
      <c r="B86" s="95"/>
      <c r="C86" s="95"/>
      <c r="D86" s="113"/>
      <c r="E86" s="114"/>
      <c r="F86" s="117"/>
      <c r="G86" s="119"/>
      <c r="H86" s="126"/>
      <c r="I86" s="126"/>
    </row>
    <row r="87" spans="1:9" x14ac:dyDescent="0.25">
      <c r="A87" s="74" t="s">
        <v>156</v>
      </c>
      <c r="B87" s="95"/>
      <c r="C87" s="95"/>
      <c r="D87" s="113"/>
      <c r="E87" s="114"/>
      <c r="F87" s="117"/>
      <c r="G87" s="119"/>
      <c r="H87" s="126"/>
      <c r="I87" s="126"/>
    </row>
    <row r="88" spans="1:9" x14ac:dyDescent="0.25">
      <c r="A88" s="74" t="s">
        <v>157</v>
      </c>
      <c r="B88" s="96"/>
      <c r="C88" s="96"/>
      <c r="D88" s="115"/>
      <c r="E88" s="116"/>
      <c r="F88" s="118"/>
      <c r="G88" s="120"/>
      <c r="H88" s="126"/>
      <c r="I88" s="126"/>
    </row>
    <row r="89" spans="1:9" x14ac:dyDescent="0.25">
      <c r="A89" s="74" t="s">
        <v>158</v>
      </c>
      <c r="B89" s="96"/>
      <c r="C89" s="96"/>
      <c r="D89" s="115"/>
      <c r="E89" s="116"/>
      <c r="F89" s="118"/>
      <c r="G89" s="120"/>
      <c r="H89" s="126"/>
      <c r="I89" s="126"/>
    </row>
    <row r="90" spans="1:9" x14ac:dyDescent="0.25">
      <c r="A90" s="74" t="s">
        <v>159</v>
      </c>
      <c r="B90" s="96"/>
      <c r="C90" s="96"/>
      <c r="D90" s="115"/>
      <c r="E90" s="116"/>
      <c r="F90" s="118"/>
      <c r="G90" s="120"/>
      <c r="H90" s="126"/>
      <c r="I90" s="126"/>
    </row>
    <row r="91" spans="1:9" x14ac:dyDescent="0.25">
      <c r="A91" s="292"/>
      <c r="B91" s="292"/>
      <c r="C91" s="292"/>
      <c r="D91" s="292"/>
      <c r="E91" s="292"/>
      <c r="F91" s="292"/>
      <c r="G91" s="292"/>
      <c r="H91" s="292"/>
      <c r="I91" s="292"/>
    </row>
    <row r="92" spans="1:9" x14ac:dyDescent="0.25">
      <c r="A92" s="84" t="str">
        <f>P_2!B48</f>
        <v>rPSA 3</v>
      </c>
      <c r="B92" s="84" t="s">
        <v>41</v>
      </c>
      <c r="C92" s="84" t="s">
        <v>42</v>
      </c>
      <c r="D92" s="121" t="s">
        <v>72</v>
      </c>
      <c r="E92" s="122" t="s">
        <v>27</v>
      </c>
      <c r="F92" s="123" t="s">
        <v>77</v>
      </c>
      <c r="G92" s="125" t="s">
        <v>2</v>
      </c>
      <c r="H92" s="197"/>
      <c r="I92" s="125"/>
    </row>
    <row r="93" spans="1:9" x14ac:dyDescent="0.25">
      <c r="A93" s="58" t="str">
        <f>P_2!B51</f>
        <v>Nachgewiesene Kosten der Umrüstung</v>
      </c>
      <c r="B93" s="200"/>
      <c r="C93" s="201"/>
      <c r="D93" s="194"/>
      <c r="E93" s="195">
        <f>SUM(E95:E134)</f>
        <v>0</v>
      </c>
      <c r="F93" s="196">
        <f>SUM(F95:F134)</f>
        <v>0</v>
      </c>
      <c r="G93" s="197"/>
      <c r="H93" s="198"/>
      <c r="I93" s="198"/>
    </row>
    <row r="94" spans="1:9" x14ac:dyDescent="0.25">
      <c r="A94" s="51"/>
      <c r="B94" s="13"/>
      <c r="C94" s="202"/>
      <c r="D94" s="194"/>
      <c r="E94" s="194"/>
      <c r="F94" s="196"/>
      <c r="G94" s="197"/>
      <c r="H94" s="198"/>
      <c r="I94" s="198"/>
    </row>
    <row r="95" spans="1:9" x14ac:dyDescent="0.25">
      <c r="A95" s="74" t="s">
        <v>30</v>
      </c>
      <c r="B95" s="95"/>
      <c r="C95" s="95"/>
      <c r="D95" s="113"/>
      <c r="E95" s="114">
        <v>0</v>
      </c>
      <c r="F95" s="117"/>
      <c r="G95" s="119"/>
      <c r="H95" s="126"/>
      <c r="I95" s="126"/>
    </row>
    <row r="96" spans="1:9" x14ac:dyDescent="0.25">
      <c r="A96" s="74" t="s">
        <v>31</v>
      </c>
      <c r="B96" s="95"/>
      <c r="C96" s="95"/>
      <c r="D96" s="113"/>
      <c r="E96" s="114"/>
      <c r="F96" s="117"/>
      <c r="G96" s="119"/>
      <c r="H96" s="126"/>
      <c r="I96" s="126"/>
    </row>
    <row r="97" spans="1:9" x14ac:dyDescent="0.25">
      <c r="A97" s="74" t="s">
        <v>32</v>
      </c>
      <c r="B97" s="95"/>
      <c r="C97" s="95"/>
      <c r="D97" s="113"/>
      <c r="E97" s="114"/>
      <c r="F97" s="117"/>
      <c r="G97" s="119"/>
      <c r="H97" s="126"/>
      <c r="I97" s="126"/>
    </row>
    <row r="98" spans="1:9" x14ac:dyDescent="0.25">
      <c r="A98" s="74" t="s">
        <v>33</v>
      </c>
      <c r="B98" s="95"/>
      <c r="C98" s="95"/>
      <c r="D98" s="113"/>
      <c r="E98" s="114"/>
      <c r="F98" s="117"/>
      <c r="G98" s="119"/>
      <c r="H98" s="126"/>
      <c r="I98" s="126"/>
    </row>
    <row r="99" spans="1:9" s="292" customFormat="1" x14ac:dyDescent="0.25">
      <c r="A99" s="74" t="s">
        <v>34</v>
      </c>
      <c r="B99" s="95"/>
      <c r="C99" s="95"/>
      <c r="D99" s="113"/>
      <c r="E99" s="114"/>
      <c r="F99" s="117"/>
      <c r="G99" s="119"/>
      <c r="H99" s="126"/>
      <c r="I99" s="126"/>
    </row>
    <row r="100" spans="1:9" x14ac:dyDescent="0.25">
      <c r="A100" s="74" t="s">
        <v>35</v>
      </c>
      <c r="B100" s="95"/>
      <c r="C100" s="95"/>
      <c r="D100" s="113"/>
      <c r="E100" s="114"/>
      <c r="F100" s="117"/>
      <c r="G100" s="119"/>
      <c r="H100" s="126"/>
      <c r="I100" s="126"/>
    </row>
    <row r="101" spans="1:9" x14ac:dyDescent="0.25">
      <c r="A101" s="74" t="s">
        <v>36</v>
      </c>
      <c r="B101" s="95"/>
      <c r="C101" s="95"/>
      <c r="D101" s="113"/>
      <c r="E101" s="114"/>
      <c r="F101" s="117"/>
      <c r="G101" s="119"/>
      <c r="H101" s="126"/>
      <c r="I101" s="126"/>
    </row>
    <row r="102" spans="1:9" x14ac:dyDescent="0.25">
      <c r="A102" s="74" t="s">
        <v>37</v>
      </c>
      <c r="B102" s="95"/>
      <c r="C102" s="95"/>
      <c r="D102" s="113"/>
      <c r="E102" s="114"/>
      <c r="F102" s="117"/>
      <c r="G102" s="119"/>
      <c r="H102" s="126"/>
      <c r="I102" s="126"/>
    </row>
    <row r="103" spans="1:9" x14ac:dyDescent="0.25">
      <c r="A103" s="74" t="s">
        <v>38</v>
      </c>
      <c r="B103" s="95"/>
      <c r="C103" s="95"/>
      <c r="D103" s="113"/>
      <c r="E103" s="114"/>
      <c r="F103" s="117"/>
      <c r="G103" s="119"/>
      <c r="H103" s="126"/>
      <c r="I103" s="126"/>
    </row>
    <row r="104" spans="1:9" x14ac:dyDescent="0.25">
      <c r="A104" s="74" t="s">
        <v>39</v>
      </c>
      <c r="B104" s="95"/>
      <c r="C104" s="95"/>
      <c r="D104" s="113"/>
      <c r="E104" s="114"/>
      <c r="F104" s="117"/>
      <c r="G104" s="119"/>
      <c r="H104" s="126"/>
      <c r="I104" s="126"/>
    </row>
    <row r="105" spans="1:9" x14ac:dyDescent="0.25">
      <c r="A105" s="74" t="s">
        <v>128</v>
      </c>
      <c r="B105" s="95"/>
      <c r="C105" s="95"/>
      <c r="D105" s="113"/>
      <c r="E105" s="114"/>
      <c r="F105" s="117"/>
      <c r="G105" s="119"/>
      <c r="H105" s="126"/>
      <c r="I105" s="126"/>
    </row>
    <row r="106" spans="1:9" x14ac:dyDescent="0.25">
      <c r="A106" s="74" t="s">
        <v>129</v>
      </c>
      <c r="B106" s="95"/>
      <c r="C106" s="95"/>
      <c r="D106" s="113"/>
      <c r="E106" s="114"/>
      <c r="F106" s="117"/>
      <c r="G106" s="119"/>
      <c r="H106" s="126"/>
      <c r="I106" s="126"/>
    </row>
    <row r="107" spans="1:9" x14ac:dyDescent="0.25">
      <c r="A107" s="74" t="s">
        <v>130</v>
      </c>
      <c r="B107" s="95"/>
      <c r="C107" s="95"/>
      <c r="D107" s="113"/>
      <c r="E107" s="114"/>
      <c r="F107" s="117"/>
      <c r="G107" s="119"/>
      <c r="H107" s="126"/>
      <c r="I107" s="126"/>
    </row>
    <row r="108" spans="1:9" x14ac:dyDescent="0.25">
      <c r="A108" s="74" t="s">
        <v>131</v>
      </c>
      <c r="B108" s="95"/>
      <c r="C108" s="95"/>
      <c r="D108" s="113"/>
      <c r="E108" s="114"/>
      <c r="F108" s="117"/>
      <c r="G108" s="119"/>
      <c r="H108" s="126"/>
      <c r="I108" s="126"/>
    </row>
    <row r="109" spans="1:9" x14ac:dyDescent="0.25">
      <c r="A109" s="74" t="s">
        <v>132</v>
      </c>
      <c r="B109" s="95"/>
      <c r="C109" s="95"/>
      <c r="D109" s="113"/>
      <c r="E109" s="114"/>
      <c r="F109" s="117"/>
      <c r="G109" s="119"/>
      <c r="H109" s="126"/>
      <c r="I109" s="126"/>
    </row>
    <row r="110" spans="1:9" x14ac:dyDescent="0.25">
      <c r="A110" s="74" t="s">
        <v>133</v>
      </c>
      <c r="B110" s="95"/>
      <c r="C110" s="95"/>
      <c r="D110" s="113"/>
      <c r="E110" s="114"/>
      <c r="F110" s="117"/>
      <c r="G110" s="119"/>
      <c r="H110" s="126"/>
      <c r="I110" s="126"/>
    </row>
    <row r="111" spans="1:9" x14ac:dyDescent="0.25">
      <c r="A111" s="74" t="s">
        <v>134</v>
      </c>
      <c r="B111" s="95"/>
      <c r="C111" s="95"/>
      <c r="D111" s="113"/>
      <c r="E111" s="114"/>
      <c r="F111" s="117"/>
      <c r="G111" s="119"/>
      <c r="H111" s="126"/>
      <c r="I111" s="126"/>
    </row>
    <row r="112" spans="1:9" x14ac:dyDescent="0.25">
      <c r="A112" s="74" t="s">
        <v>135</v>
      </c>
      <c r="B112" s="95"/>
      <c r="C112" s="95"/>
      <c r="D112" s="113"/>
      <c r="E112" s="114"/>
      <c r="F112" s="117"/>
      <c r="G112" s="119"/>
      <c r="H112" s="126"/>
      <c r="I112" s="126"/>
    </row>
    <row r="113" spans="1:9" x14ac:dyDescent="0.25">
      <c r="A113" s="74" t="s">
        <v>136</v>
      </c>
      <c r="B113" s="95"/>
      <c r="C113" s="95"/>
      <c r="D113" s="113"/>
      <c r="E113" s="114"/>
      <c r="F113" s="117"/>
      <c r="G113" s="119"/>
      <c r="H113" s="126"/>
      <c r="I113" s="126"/>
    </row>
    <row r="114" spans="1:9" x14ac:dyDescent="0.25">
      <c r="A114" s="74" t="s">
        <v>137</v>
      </c>
      <c r="B114" s="95"/>
      <c r="C114" s="95"/>
      <c r="D114" s="113"/>
      <c r="E114" s="114"/>
      <c r="F114" s="117"/>
      <c r="G114" s="119"/>
      <c r="H114" s="126"/>
      <c r="I114" s="126"/>
    </row>
    <row r="115" spans="1:9" x14ac:dyDescent="0.25">
      <c r="A115" s="74" t="s">
        <v>140</v>
      </c>
      <c r="B115" s="95"/>
      <c r="C115" s="95"/>
      <c r="D115" s="113"/>
      <c r="E115" s="114"/>
      <c r="F115" s="117"/>
      <c r="G115" s="119"/>
      <c r="H115" s="126"/>
      <c r="I115" s="126"/>
    </row>
    <row r="116" spans="1:9" x14ac:dyDescent="0.25">
      <c r="A116" s="74" t="s">
        <v>141</v>
      </c>
      <c r="B116" s="95"/>
      <c r="C116" s="95"/>
      <c r="D116" s="113"/>
      <c r="E116" s="114"/>
      <c r="F116" s="117"/>
      <c r="G116" s="119"/>
      <c r="H116" s="126"/>
      <c r="I116" s="126"/>
    </row>
    <row r="117" spans="1:9" x14ac:dyDescent="0.25">
      <c r="A117" s="74" t="s">
        <v>142</v>
      </c>
      <c r="B117" s="95"/>
      <c r="C117" s="95"/>
      <c r="D117" s="113"/>
      <c r="E117" s="114"/>
      <c r="F117" s="117"/>
      <c r="G117" s="119"/>
      <c r="H117" s="126"/>
      <c r="I117" s="126"/>
    </row>
    <row r="118" spans="1:9" x14ac:dyDescent="0.25">
      <c r="A118" s="74" t="s">
        <v>143</v>
      </c>
      <c r="B118" s="95"/>
      <c r="C118" s="95"/>
      <c r="D118" s="113"/>
      <c r="E118" s="114"/>
      <c r="F118" s="117"/>
      <c r="G118" s="119"/>
      <c r="H118" s="126"/>
      <c r="I118" s="126"/>
    </row>
    <row r="119" spans="1:9" x14ac:dyDescent="0.25">
      <c r="A119" s="74" t="s">
        <v>144</v>
      </c>
      <c r="B119" s="95"/>
      <c r="C119" s="95"/>
      <c r="D119" s="113"/>
      <c r="E119" s="114"/>
      <c r="F119" s="117"/>
      <c r="G119" s="119"/>
      <c r="H119" s="126"/>
      <c r="I119" s="126"/>
    </row>
    <row r="120" spans="1:9" x14ac:dyDescent="0.25">
      <c r="A120" s="74" t="s">
        <v>145</v>
      </c>
      <c r="B120" s="95"/>
      <c r="C120" s="95"/>
      <c r="D120" s="113"/>
      <c r="E120" s="114"/>
      <c r="F120" s="117"/>
      <c r="G120" s="119"/>
      <c r="H120" s="126"/>
      <c r="I120" s="126"/>
    </row>
    <row r="121" spans="1:9" x14ac:dyDescent="0.25">
      <c r="A121" s="74" t="s">
        <v>146</v>
      </c>
      <c r="B121" s="95"/>
      <c r="C121" s="95"/>
      <c r="D121" s="113"/>
      <c r="E121" s="114"/>
      <c r="F121" s="117"/>
      <c r="G121" s="119"/>
      <c r="H121" s="126"/>
      <c r="I121" s="126"/>
    </row>
    <row r="122" spans="1:9" x14ac:dyDescent="0.25">
      <c r="A122" s="74" t="s">
        <v>147</v>
      </c>
      <c r="B122" s="95"/>
      <c r="C122" s="95"/>
      <c r="D122" s="113"/>
      <c r="E122" s="114"/>
      <c r="F122" s="117"/>
      <c r="G122" s="119"/>
      <c r="H122" s="126"/>
      <c r="I122" s="126"/>
    </row>
    <row r="123" spans="1:9" x14ac:dyDescent="0.25">
      <c r="A123" s="74" t="s">
        <v>148</v>
      </c>
      <c r="B123" s="95"/>
      <c r="C123" s="95"/>
      <c r="D123" s="113"/>
      <c r="E123" s="114"/>
      <c r="F123" s="117"/>
      <c r="G123" s="119"/>
      <c r="H123" s="126"/>
      <c r="I123" s="126"/>
    </row>
    <row r="124" spans="1:9" x14ac:dyDescent="0.25">
      <c r="A124" s="74" t="s">
        <v>149</v>
      </c>
      <c r="B124" s="95"/>
      <c r="C124" s="95"/>
      <c r="D124" s="113"/>
      <c r="E124" s="114"/>
      <c r="F124" s="117"/>
      <c r="G124" s="119"/>
      <c r="H124" s="126"/>
      <c r="I124" s="126"/>
    </row>
    <row r="125" spans="1:9" x14ac:dyDescent="0.25">
      <c r="A125" s="74" t="s">
        <v>150</v>
      </c>
      <c r="B125" s="95"/>
      <c r="C125" s="95"/>
      <c r="D125" s="113"/>
      <c r="E125" s="114"/>
      <c r="F125" s="117"/>
      <c r="G125" s="119"/>
      <c r="H125" s="126"/>
      <c r="I125" s="126"/>
    </row>
    <row r="126" spans="1:9" x14ac:dyDescent="0.25">
      <c r="A126" s="74" t="s">
        <v>151</v>
      </c>
      <c r="B126" s="96"/>
      <c r="C126" s="96"/>
      <c r="D126" s="115"/>
      <c r="E126" s="116"/>
      <c r="F126" s="118"/>
      <c r="G126" s="120"/>
      <c r="H126" s="126"/>
      <c r="I126" s="126"/>
    </row>
    <row r="127" spans="1:9" x14ac:dyDescent="0.25">
      <c r="A127" s="74" t="s">
        <v>152</v>
      </c>
      <c r="B127" s="96"/>
      <c r="C127" s="96"/>
      <c r="D127" s="115"/>
      <c r="E127" s="116"/>
      <c r="F127" s="118"/>
      <c r="G127" s="120"/>
      <c r="H127" s="126"/>
      <c r="I127" s="126"/>
    </row>
    <row r="128" spans="1:9" x14ac:dyDescent="0.25">
      <c r="A128" s="74" t="s">
        <v>153</v>
      </c>
      <c r="B128" s="96"/>
      <c r="C128" s="96"/>
      <c r="D128" s="115"/>
      <c r="E128" s="116"/>
      <c r="F128" s="118"/>
      <c r="G128" s="120"/>
      <c r="H128" s="126"/>
      <c r="I128" s="126"/>
    </row>
    <row r="129" spans="1:9" x14ac:dyDescent="0.25">
      <c r="A129" s="74" t="s">
        <v>154</v>
      </c>
      <c r="B129" s="96"/>
      <c r="C129" s="96"/>
      <c r="D129" s="115"/>
      <c r="E129" s="116"/>
      <c r="F129" s="118"/>
      <c r="G129" s="120"/>
      <c r="H129" s="126"/>
      <c r="I129" s="126"/>
    </row>
    <row r="130" spans="1:9" x14ac:dyDescent="0.25">
      <c r="A130" s="74" t="s">
        <v>155</v>
      </c>
      <c r="B130" s="96"/>
      <c r="C130" s="96"/>
      <c r="D130" s="115"/>
      <c r="E130" s="116"/>
      <c r="F130" s="118"/>
      <c r="G130" s="120"/>
      <c r="H130" s="126"/>
      <c r="I130" s="126"/>
    </row>
    <row r="131" spans="1:9" x14ac:dyDescent="0.25">
      <c r="A131" s="74" t="s">
        <v>156</v>
      </c>
      <c r="B131" s="96"/>
      <c r="C131" s="96"/>
      <c r="D131" s="115"/>
      <c r="E131" s="116"/>
      <c r="F131" s="118"/>
      <c r="G131" s="120"/>
      <c r="H131" s="126"/>
      <c r="I131" s="126"/>
    </row>
    <row r="132" spans="1:9" x14ac:dyDescent="0.25">
      <c r="A132" s="74" t="s">
        <v>157</v>
      </c>
      <c r="B132" s="96"/>
      <c r="C132" s="96"/>
      <c r="D132" s="115"/>
      <c r="E132" s="116"/>
      <c r="F132" s="118"/>
      <c r="G132" s="120"/>
      <c r="H132" s="126"/>
      <c r="I132" s="126"/>
    </row>
    <row r="133" spans="1:9" x14ac:dyDescent="0.25">
      <c r="A133" s="74" t="s">
        <v>158</v>
      </c>
      <c r="B133" s="96"/>
      <c r="C133" s="96"/>
      <c r="D133" s="115"/>
      <c r="E133" s="116"/>
      <c r="F133" s="118"/>
      <c r="G133" s="120"/>
      <c r="H133" s="126"/>
      <c r="I133" s="126"/>
    </row>
    <row r="134" spans="1:9" x14ac:dyDescent="0.25">
      <c r="A134" s="74" t="s">
        <v>159</v>
      </c>
      <c r="B134" s="96"/>
      <c r="C134" s="96"/>
      <c r="D134" s="115"/>
      <c r="E134" s="116"/>
      <c r="F134" s="118"/>
      <c r="G134" s="120"/>
      <c r="H134" s="126"/>
      <c r="I134" s="126"/>
    </row>
    <row r="135" spans="1:9" ht="15.75" thickBot="1" x14ac:dyDescent="0.3">
      <c r="A135" s="292"/>
      <c r="B135" s="292"/>
      <c r="C135" s="292"/>
      <c r="D135" s="292"/>
      <c r="E135" s="292"/>
      <c r="F135" s="292"/>
      <c r="G135" s="292"/>
      <c r="H135" s="292"/>
      <c r="I135" s="292"/>
    </row>
    <row r="136" spans="1:9" x14ac:dyDescent="0.25">
      <c r="A136" s="98" t="str">
        <f>P_2!B65</f>
        <v>rPSA 4</v>
      </c>
      <c r="B136" s="99" t="s">
        <v>41</v>
      </c>
      <c r="C136" s="99" t="s">
        <v>42</v>
      </c>
      <c r="D136" s="203" t="s">
        <v>72</v>
      </c>
      <c r="E136" s="204" t="s">
        <v>27</v>
      </c>
      <c r="F136" s="205" t="s">
        <v>77</v>
      </c>
      <c r="G136" s="125" t="s">
        <v>2</v>
      </c>
      <c r="H136" s="197"/>
      <c r="I136" s="125"/>
    </row>
    <row r="137" spans="1:9" x14ac:dyDescent="0.25">
      <c r="A137" s="58" t="str">
        <f>P_2!B68</f>
        <v>Nachgewiesene Kosten der Umrüstung</v>
      </c>
      <c r="B137" s="200"/>
      <c r="C137" s="201"/>
      <c r="D137" s="194"/>
      <c r="E137" s="195">
        <f>SUM(E139:E178)</f>
        <v>0</v>
      </c>
      <c r="F137" s="196">
        <f>SUM(F139:F178)</f>
        <v>0</v>
      </c>
      <c r="G137" s="197"/>
      <c r="H137" s="198"/>
      <c r="I137" s="198"/>
    </row>
    <row r="138" spans="1:9" x14ac:dyDescent="0.25">
      <c r="A138" s="51"/>
      <c r="B138" s="13"/>
      <c r="C138" s="202"/>
      <c r="D138" s="194"/>
      <c r="E138" s="194"/>
      <c r="F138" s="196"/>
      <c r="G138" s="197"/>
      <c r="H138" s="198"/>
      <c r="I138" s="198"/>
    </row>
    <row r="139" spans="1:9" x14ac:dyDescent="0.25">
      <c r="A139" s="74" t="s">
        <v>30</v>
      </c>
      <c r="B139" s="95"/>
      <c r="C139" s="95"/>
      <c r="D139" s="113"/>
      <c r="E139" s="114">
        <v>0</v>
      </c>
      <c r="F139" s="117"/>
      <c r="G139" s="119"/>
      <c r="H139" s="126"/>
      <c r="I139" s="126"/>
    </row>
    <row r="140" spans="1:9" x14ac:dyDescent="0.25">
      <c r="A140" s="74" t="s">
        <v>31</v>
      </c>
      <c r="B140" s="95"/>
      <c r="C140" s="95"/>
      <c r="D140" s="113"/>
      <c r="E140" s="114"/>
      <c r="F140" s="117"/>
      <c r="G140" s="119"/>
      <c r="H140" s="126"/>
      <c r="I140" s="126"/>
    </row>
    <row r="141" spans="1:9" x14ac:dyDescent="0.25">
      <c r="A141" s="74" t="s">
        <v>32</v>
      </c>
      <c r="B141" s="95"/>
      <c r="C141" s="95"/>
      <c r="D141" s="113"/>
      <c r="E141" s="114"/>
      <c r="F141" s="117"/>
      <c r="G141" s="119"/>
      <c r="H141" s="126"/>
      <c r="I141" s="126"/>
    </row>
    <row r="142" spans="1:9" x14ac:dyDescent="0.25">
      <c r="A142" s="74" t="s">
        <v>33</v>
      </c>
      <c r="B142" s="95"/>
      <c r="C142" s="95"/>
      <c r="D142" s="113"/>
      <c r="E142" s="114"/>
      <c r="F142" s="117"/>
      <c r="G142" s="119"/>
      <c r="H142" s="126"/>
      <c r="I142" s="126"/>
    </row>
    <row r="143" spans="1:9" x14ac:dyDescent="0.25">
      <c r="A143" s="74" t="s">
        <v>34</v>
      </c>
      <c r="B143" s="95"/>
      <c r="C143" s="95"/>
      <c r="D143" s="113"/>
      <c r="E143" s="114"/>
      <c r="F143" s="117"/>
      <c r="G143" s="119"/>
      <c r="H143" s="126"/>
      <c r="I143" s="126"/>
    </row>
    <row r="144" spans="1:9" x14ac:dyDescent="0.25">
      <c r="A144" s="74" t="s">
        <v>35</v>
      </c>
      <c r="B144" s="95"/>
      <c r="C144" s="95"/>
      <c r="D144" s="113"/>
      <c r="E144" s="114"/>
      <c r="F144" s="117"/>
      <c r="G144" s="119"/>
      <c r="H144" s="126"/>
      <c r="I144" s="126"/>
    </row>
    <row r="145" spans="1:9" x14ac:dyDescent="0.25">
      <c r="A145" s="74" t="s">
        <v>36</v>
      </c>
      <c r="B145" s="95"/>
      <c r="C145" s="95"/>
      <c r="D145" s="113"/>
      <c r="E145" s="114"/>
      <c r="F145" s="117"/>
      <c r="G145" s="119"/>
      <c r="H145" s="126"/>
      <c r="I145" s="126"/>
    </row>
    <row r="146" spans="1:9" x14ac:dyDescent="0.25">
      <c r="A146" s="74" t="s">
        <v>37</v>
      </c>
      <c r="B146" s="95"/>
      <c r="C146" s="95"/>
      <c r="D146" s="113"/>
      <c r="E146" s="114"/>
      <c r="F146" s="117"/>
      <c r="G146" s="119"/>
      <c r="H146" s="126"/>
      <c r="I146" s="126"/>
    </row>
    <row r="147" spans="1:9" x14ac:dyDescent="0.25">
      <c r="A147" s="74" t="s">
        <v>38</v>
      </c>
      <c r="B147" s="95"/>
      <c r="C147" s="95"/>
      <c r="D147" s="113"/>
      <c r="E147" s="114"/>
      <c r="F147" s="117"/>
      <c r="G147" s="119"/>
      <c r="H147" s="126"/>
      <c r="I147" s="126"/>
    </row>
    <row r="148" spans="1:9" x14ac:dyDescent="0.25">
      <c r="A148" s="74" t="s">
        <v>39</v>
      </c>
      <c r="B148" s="95"/>
      <c r="C148" s="95"/>
      <c r="D148" s="113"/>
      <c r="E148" s="114"/>
      <c r="F148" s="117"/>
      <c r="G148" s="119"/>
      <c r="H148" s="126"/>
      <c r="I148" s="126"/>
    </row>
    <row r="149" spans="1:9" x14ac:dyDescent="0.25">
      <c r="A149" s="74" t="s">
        <v>128</v>
      </c>
      <c r="B149" s="95"/>
      <c r="C149" s="95"/>
      <c r="D149" s="113"/>
      <c r="E149" s="114"/>
      <c r="F149" s="117"/>
      <c r="G149" s="119"/>
      <c r="H149" s="126"/>
      <c r="I149" s="126"/>
    </row>
    <row r="150" spans="1:9" x14ac:dyDescent="0.25">
      <c r="A150" s="74" t="s">
        <v>129</v>
      </c>
      <c r="B150" s="95"/>
      <c r="C150" s="95"/>
      <c r="D150" s="113"/>
      <c r="E150" s="114"/>
      <c r="F150" s="117"/>
      <c r="G150" s="119"/>
      <c r="H150" s="126"/>
      <c r="I150" s="126"/>
    </row>
    <row r="151" spans="1:9" x14ac:dyDescent="0.25">
      <c r="A151" s="74" t="s">
        <v>130</v>
      </c>
      <c r="B151" s="95"/>
      <c r="C151" s="95"/>
      <c r="D151" s="113"/>
      <c r="E151" s="114"/>
      <c r="F151" s="117"/>
      <c r="G151" s="119"/>
      <c r="H151" s="126"/>
      <c r="I151" s="126"/>
    </row>
    <row r="152" spans="1:9" x14ac:dyDescent="0.25">
      <c r="A152" s="74" t="s">
        <v>131</v>
      </c>
      <c r="B152" s="95"/>
      <c r="C152" s="95"/>
      <c r="D152" s="113"/>
      <c r="E152" s="114"/>
      <c r="F152" s="117"/>
      <c r="G152" s="119"/>
      <c r="H152" s="126"/>
      <c r="I152" s="126"/>
    </row>
    <row r="153" spans="1:9" x14ac:dyDescent="0.25">
      <c r="A153" s="74" t="s">
        <v>132</v>
      </c>
      <c r="B153" s="95"/>
      <c r="C153" s="95"/>
      <c r="D153" s="113"/>
      <c r="E153" s="114"/>
      <c r="F153" s="117"/>
      <c r="G153" s="119"/>
      <c r="H153" s="126"/>
      <c r="I153" s="126"/>
    </row>
    <row r="154" spans="1:9" x14ac:dyDescent="0.25">
      <c r="A154" s="74" t="s">
        <v>133</v>
      </c>
      <c r="B154" s="95"/>
      <c r="C154" s="95"/>
      <c r="D154" s="113"/>
      <c r="E154" s="114"/>
      <c r="F154" s="117"/>
      <c r="G154" s="119"/>
      <c r="H154" s="126"/>
      <c r="I154" s="126"/>
    </row>
    <row r="155" spans="1:9" x14ac:dyDescent="0.25">
      <c r="A155" s="74" t="s">
        <v>134</v>
      </c>
      <c r="B155" s="95"/>
      <c r="C155" s="95"/>
      <c r="D155" s="113"/>
      <c r="E155" s="114"/>
      <c r="F155" s="117"/>
      <c r="G155" s="119"/>
      <c r="H155" s="126"/>
      <c r="I155" s="126"/>
    </row>
    <row r="156" spans="1:9" x14ac:dyDescent="0.25">
      <c r="A156" s="74" t="s">
        <v>135</v>
      </c>
      <c r="B156" s="95"/>
      <c r="C156" s="95"/>
      <c r="D156" s="113"/>
      <c r="E156" s="114"/>
      <c r="F156" s="117"/>
      <c r="G156" s="119"/>
      <c r="H156" s="126"/>
      <c r="I156" s="126"/>
    </row>
    <row r="157" spans="1:9" x14ac:dyDescent="0.25">
      <c r="A157" s="74" t="s">
        <v>136</v>
      </c>
      <c r="B157" s="95"/>
      <c r="C157" s="95"/>
      <c r="D157" s="113"/>
      <c r="E157" s="114"/>
      <c r="F157" s="117"/>
      <c r="G157" s="119"/>
      <c r="H157" s="126"/>
      <c r="I157" s="126"/>
    </row>
    <row r="158" spans="1:9" x14ac:dyDescent="0.25">
      <c r="A158" s="74" t="s">
        <v>137</v>
      </c>
      <c r="B158" s="95"/>
      <c r="C158" s="95"/>
      <c r="D158" s="113"/>
      <c r="E158" s="114"/>
      <c r="F158" s="117"/>
      <c r="G158" s="119"/>
      <c r="H158" s="126"/>
      <c r="I158" s="126"/>
    </row>
    <row r="159" spans="1:9" x14ac:dyDescent="0.25">
      <c r="A159" s="74" t="s">
        <v>140</v>
      </c>
      <c r="B159" s="95"/>
      <c r="C159" s="95"/>
      <c r="D159" s="113"/>
      <c r="E159" s="114"/>
      <c r="F159" s="117"/>
      <c r="G159" s="119"/>
      <c r="H159" s="126"/>
      <c r="I159" s="126"/>
    </row>
    <row r="160" spans="1:9" x14ac:dyDescent="0.25">
      <c r="A160" s="74" t="s">
        <v>141</v>
      </c>
      <c r="B160" s="95"/>
      <c r="C160" s="95"/>
      <c r="D160" s="113"/>
      <c r="E160" s="114"/>
      <c r="F160" s="117"/>
      <c r="G160" s="119"/>
      <c r="H160" s="126"/>
      <c r="I160" s="126"/>
    </row>
    <row r="161" spans="1:9" s="292" customFormat="1" x14ac:dyDescent="0.25">
      <c r="A161" s="74" t="s">
        <v>142</v>
      </c>
      <c r="B161" s="95"/>
      <c r="C161" s="95"/>
      <c r="D161" s="113"/>
      <c r="E161" s="114"/>
      <c r="F161" s="117"/>
      <c r="G161" s="119"/>
      <c r="H161" s="126"/>
      <c r="I161" s="126"/>
    </row>
    <row r="162" spans="1:9" x14ac:dyDescent="0.25">
      <c r="A162" s="74" t="s">
        <v>143</v>
      </c>
      <c r="B162" s="95"/>
      <c r="C162" s="95"/>
      <c r="D162" s="113"/>
      <c r="E162" s="114"/>
      <c r="F162" s="117"/>
      <c r="G162" s="119"/>
      <c r="H162" s="126"/>
      <c r="I162" s="126"/>
    </row>
    <row r="163" spans="1:9" x14ac:dyDescent="0.25">
      <c r="A163" s="74" t="s">
        <v>144</v>
      </c>
      <c r="B163" s="95"/>
      <c r="C163" s="95"/>
      <c r="D163" s="113"/>
      <c r="E163" s="114"/>
      <c r="F163" s="117"/>
      <c r="G163" s="119"/>
      <c r="H163" s="126"/>
      <c r="I163" s="126"/>
    </row>
    <row r="164" spans="1:9" x14ac:dyDescent="0.25">
      <c r="A164" s="74" t="s">
        <v>145</v>
      </c>
      <c r="B164" s="95"/>
      <c r="C164" s="95"/>
      <c r="D164" s="113"/>
      <c r="E164" s="114"/>
      <c r="F164" s="117"/>
      <c r="G164" s="119"/>
      <c r="H164" s="126"/>
      <c r="I164" s="126"/>
    </row>
    <row r="165" spans="1:9" x14ac:dyDescent="0.25">
      <c r="A165" s="74" t="s">
        <v>146</v>
      </c>
      <c r="B165" s="95"/>
      <c r="C165" s="95"/>
      <c r="D165" s="113"/>
      <c r="E165" s="114"/>
      <c r="F165" s="117"/>
      <c r="G165" s="119"/>
      <c r="H165" s="126"/>
      <c r="I165" s="126"/>
    </row>
    <row r="166" spans="1:9" x14ac:dyDescent="0.25">
      <c r="A166" s="74" t="s">
        <v>147</v>
      </c>
      <c r="B166" s="95"/>
      <c r="C166" s="95"/>
      <c r="D166" s="113"/>
      <c r="E166" s="114"/>
      <c r="F166" s="117"/>
      <c r="G166" s="119"/>
      <c r="H166" s="126"/>
      <c r="I166" s="126"/>
    </row>
    <row r="167" spans="1:9" x14ac:dyDescent="0.25">
      <c r="A167" s="74" t="s">
        <v>148</v>
      </c>
      <c r="B167" s="95"/>
      <c r="C167" s="95"/>
      <c r="D167" s="113"/>
      <c r="E167" s="114"/>
      <c r="F167" s="117"/>
      <c r="G167" s="119"/>
      <c r="H167" s="126"/>
      <c r="I167" s="126"/>
    </row>
    <row r="168" spans="1:9" x14ac:dyDescent="0.25">
      <c r="A168" s="74" t="s">
        <v>149</v>
      </c>
      <c r="B168" s="95"/>
      <c r="C168" s="95"/>
      <c r="D168" s="113"/>
      <c r="E168" s="114"/>
      <c r="F168" s="117"/>
      <c r="G168" s="119"/>
      <c r="H168" s="126"/>
      <c r="I168" s="126"/>
    </row>
    <row r="169" spans="1:9" x14ac:dyDescent="0.25">
      <c r="A169" s="74" t="s">
        <v>150</v>
      </c>
      <c r="B169" s="95"/>
      <c r="C169" s="95"/>
      <c r="D169" s="113"/>
      <c r="E169" s="114"/>
      <c r="F169" s="117"/>
      <c r="G169" s="119"/>
      <c r="H169" s="126"/>
      <c r="I169" s="126"/>
    </row>
    <row r="170" spans="1:9" x14ac:dyDescent="0.25">
      <c r="A170" s="74" t="s">
        <v>151</v>
      </c>
      <c r="B170" s="95"/>
      <c r="C170" s="95"/>
      <c r="D170" s="113"/>
      <c r="E170" s="114"/>
      <c r="F170" s="117"/>
      <c r="G170" s="119"/>
      <c r="H170" s="126"/>
      <c r="I170" s="126"/>
    </row>
    <row r="171" spans="1:9" x14ac:dyDescent="0.25">
      <c r="A171" s="74" t="s">
        <v>152</v>
      </c>
      <c r="B171" s="95"/>
      <c r="C171" s="95"/>
      <c r="D171" s="113"/>
      <c r="E171" s="114"/>
      <c r="F171" s="117"/>
      <c r="G171" s="119"/>
      <c r="H171" s="126"/>
      <c r="I171" s="126"/>
    </row>
    <row r="172" spans="1:9" x14ac:dyDescent="0.25">
      <c r="A172" s="74" t="s">
        <v>153</v>
      </c>
      <c r="B172" s="95"/>
      <c r="C172" s="95"/>
      <c r="D172" s="113"/>
      <c r="E172" s="114"/>
      <c r="F172" s="117"/>
      <c r="G172" s="119"/>
      <c r="H172" s="126"/>
      <c r="I172" s="126"/>
    </row>
    <row r="173" spans="1:9" x14ac:dyDescent="0.25">
      <c r="A173" s="74" t="s">
        <v>154</v>
      </c>
      <c r="B173" s="95"/>
      <c r="C173" s="95"/>
      <c r="D173" s="113"/>
      <c r="E173" s="114"/>
      <c r="F173" s="117"/>
      <c r="G173" s="119"/>
      <c r="H173" s="126"/>
      <c r="I173" s="126"/>
    </row>
    <row r="174" spans="1:9" x14ac:dyDescent="0.25">
      <c r="A174" s="74" t="s">
        <v>155</v>
      </c>
      <c r="B174" s="95"/>
      <c r="C174" s="95"/>
      <c r="D174" s="113"/>
      <c r="E174" s="114"/>
      <c r="F174" s="117"/>
      <c r="G174" s="119"/>
      <c r="H174" s="126"/>
      <c r="I174" s="126"/>
    </row>
    <row r="175" spans="1:9" x14ac:dyDescent="0.25">
      <c r="A175" s="74" t="s">
        <v>156</v>
      </c>
      <c r="B175" s="95"/>
      <c r="C175" s="95"/>
      <c r="D175" s="113"/>
      <c r="E175" s="114"/>
      <c r="F175" s="117"/>
      <c r="G175" s="119"/>
      <c r="H175" s="126"/>
      <c r="I175" s="126"/>
    </row>
    <row r="176" spans="1:9" x14ac:dyDescent="0.25">
      <c r="A176" s="74" t="s">
        <v>157</v>
      </c>
      <c r="B176" s="95"/>
      <c r="C176" s="95"/>
      <c r="D176" s="113"/>
      <c r="E176" s="114"/>
      <c r="F176" s="117"/>
      <c r="G176" s="119"/>
      <c r="H176" s="126"/>
      <c r="I176" s="126"/>
    </row>
    <row r="177" spans="1:9" x14ac:dyDescent="0.25">
      <c r="A177" s="74" t="s">
        <v>158</v>
      </c>
      <c r="B177" s="95"/>
      <c r="C177" s="95"/>
      <c r="D177" s="113"/>
      <c r="E177" s="114"/>
      <c r="F177" s="117"/>
      <c r="G177" s="119"/>
      <c r="H177" s="126"/>
      <c r="I177" s="126"/>
    </row>
    <row r="178" spans="1:9" x14ac:dyDescent="0.25">
      <c r="A178" s="74" t="s">
        <v>159</v>
      </c>
      <c r="B178" s="96"/>
      <c r="C178" s="96"/>
      <c r="D178" s="115"/>
      <c r="E178" s="116"/>
      <c r="F178" s="118"/>
      <c r="G178" s="120"/>
      <c r="H178" s="126"/>
      <c r="I178" s="126"/>
    </row>
    <row r="179" spans="1:9" ht="15.75" thickBot="1" x14ac:dyDescent="0.3">
      <c r="A179" s="292"/>
      <c r="B179" s="292"/>
      <c r="C179" s="292"/>
      <c r="D179" s="292"/>
      <c r="E179" s="292"/>
      <c r="F179" s="292"/>
      <c r="G179" s="292"/>
      <c r="H179" s="292"/>
      <c r="I179" s="292"/>
    </row>
    <row r="180" spans="1:9" x14ac:dyDescent="0.25">
      <c r="A180" s="98" t="str">
        <f>P_2!B82</f>
        <v>rPSA 5</v>
      </c>
      <c r="B180" s="99" t="s">
        <v>41</v>
      </c>
      <c r="C180" s="99" t="s">
        <v>42</v>
      </c>
      <c r="D180" s="203" t="s">
        <v>72</v>
      </c>
      <c r="E180" s="204" t="s">
        <v>27</v>
      </c>
      <c r="F180" s="205" t="s">
        <v>77</v>
      </c>
      <c r="G180" s="125" t="s">
        <v>2</v>
      </c>
      <c r="H180" s="197"/>
      <c r="I180" s="125"/>
    </row>
    <row r="181" spans="1:9" s="292" customFormat="1" x14ac:dyDescent="0.25">
      <c r="A181" s="58" t="str">
        <f>P_2!B85</f>
        <v>Nachgewiesene Kosten der Umrüstung</v>
      </c>
      <c r="B181" s="200"/>
      <c r="C181" s="201"/>
      <c r="D181" s="212"/>
      <c r="E181" s="195">
        <f>SUM(E183:E222)</f>
        <v>0</v>
      </c>
      <c r="F181" s="196">
        <f>SUM(F183:F222)</f>
        <v>0</v>
      </c>
      <c r="G181" s="197"/>
      <c r="H181" s="198"/>
      <c r="I181" s="198"/>
    </row>
    <row r="182" spans="1:9" x14ac:dyDescent="0.25">
      <c r="A182" s="51"/>
      <c r="B182" s="13"/>
      <c r="C182" s="202"/>
      <c r="D182" s="212"/>
      <c r="E182" s="194"/>
      <c r="F182" s="196"/>
      <c r="G182" s="197"/>
      <c r="H182" s="198"/>
      <c r="I182" s="198"/>
    </row>
    <row r="183" spans="1:9" x14ac:dyDescent="0.25">
      <c r="A183" s="74" t="s">
        <v>30</v>
      </c>
      <c r="B183" s="95"/>
      <c r="C183" s="95"/>
      <c r="D183" s="208"/>
      <c r="E183" s="114">
        <v>0</v>
      </c>
      <c r="F183" s="117"/>
      <c r="G183" s="119"/>
      <c r="H183" s="126"/>
      <c r="I183" s="126"/>
    </row>
    <row r="184" spans="1:9" x14ac:dyDescent="0.25">
      <c r="A184" s="74" t="s">
        <v>31</v>
      </c>
      <c r="B184" s="95"/>
      <c r="C184" s="95"/>
      <c r="D184" s="208"/>
      <c r="E184" s="114"/>
      <c r="F184" s="117"/>
      <c r="G184" s="119"/>
      <c r="H184" s="126"/>
      <c r="I184" s="126"/>
    </row>
    <row r="185" spans="1:9" x14ac:dyDescent="0.25">
      <c r="A185" s="74" t="s">
        <v>32</v>
      </c>
      <c r="B185" s="95"/>
      <c r="C185" s="95"/>
      <c r="D185" s="208"/>
      <c r="E185" s="114"/>
      <c r="F185" s="117"/>
      <c r="G185" s="119"/>
      <c r="H185" s="126"/>
      <c r="I185" s="126"/>
    </row>
    <row r="186" spans="1:9" x14ac:dyDescent="0.25">
      <c r="A186" s="74" t="s">
        <v>33</v>
      </c>
      <c r="B186" s="95"/>
      <c r="C186" s="95"/>
      <c r="D186" s="208"/>
      <c r="E186" s="114"/>
      <c r="F186" s="117"/>
      <c r="G186" s="119"/>
      <c r="H186" s="126"/>
      <c r="I186" s="126"/>
    </row>
    <row r="187" spans="1:9" x14ac:dyDescent="0.25">
      <c r="A187" s="74" t="s">
        <v>34</v>
      </c>
      <c r="B187" s="95"/>
      <c r="C187" s="95"/>
      <c r="D187" s="208"/>
      <c r="E187" s="114"/>
      <c r="F187" s="117"/>
      <c r="G187" s="119"/>
      <c r="H187" s="126"/>
      <c r="I187" s="126"/>
    </row>
    <row r="188" spans="1:9" x14ac:dyDescent="0.25">
      <c r="A188" s="74" t="s">
        <v>35</v>
      </c>
      <c r="B188" s="95"/>
      <c r="C188" s="95"/>
      <c r="D188" s="208"/>
      <c r="E188" s="114"/>
      <c r="F188" s="117"/>
      <c r="G188" s="119"/>
      <c r="H188" s="126"/>
      <c r="I188" s="126"/>
    </row>
    <row r="189" spans="1:9" x14ac:dyDescent="0.25">
      <c r="A189" s="74" t="s">
        <v>36</v>
      </c>
      <c r="B189" s="95"/>
      <c r="C189" s="95"/>
      <c r="D189" s="208"/>
      <c r="E189" s="114"/>
      <c r="F189" s="117"/>
      <c r="G189" s="119"/>
      <c r="H189" s="126"/>
      <c r="I189" s="126"/>
    </row>
    <row r="190" spans="1:9" x14ac:dyDescent="0.25">
      <c r="A190" s="74" t="s">
        <v>37</v>
      </c>
      <c r="B190" s="95"/>
      <c r="C190" s="95"/>
      <c r="D190" s="208"/>
      <c r="E190" s="114"/>
      <c r="F190" s="117"/>
      <c r="G190" s="119"/>
      <c r="H190" s="126"/>
      <c r="I190" s="126"/>
    </row>
    <row r="191" spans="1:9" x14ac:dyDescent="0.25">
      <c r="A191" s="74" t="s">
        <v>38</v>
      </c>
      <c r="B191" s="95"/>
      <c r="C191" s="95"/>
      <c r="D191" s="208"/>
      <c r="E191" s="114"/>
      <c r="F191" s="117"/>
      <c r="G191" s="119"/>
      <c r="H191" s="126"/>
      <c r="I191" s="126"/>
    </row>
    <row r="192" spans="1:9" x14ac:dyDescent="0.25">
      <c r="A192" s="74" t="s">
        <v>39</v>
      </c>
      <c r="B192" s="95"/>
      <c r="C192" s="95"/>
      <c r="D192" s="208"/>
      <c r="E192" s="114"/>
      <c r="F192" s="117"/>
      <c r="G192" s="119"/>
      <c r="H192" s="126"/>
      <c r="I192" s="126"/>
    </row>
    <row r="193" spans="1:9" x14ac:dyDescent="0.25">
      <c r="A193" s="74" t="s">
        <v>128</v>
      </c>
      <c r="B193" s="95"/>
      <c r="C193" s="95"/>
      <c r="D193" s="208"/>
      <c r="E193" s="114"/>
      <c r="F193" s="117"/>
      <c r="G193" s="119"/>
      <c r="H193" s="126"/>
      <c r="I193" s="126"/>
    </row>
    <row r="194" spans="1:9" x14ac:dyDescent="0.25">
      <c r="A194" s="74" t="s">
        <v>129</v>
      </c>
      <c r="B194" s="95"/>
      <c r="C194" s="95"/>
      <c r="D194" s="208"/>
      <c r="E194" s="114"/>
      <c r="F194" s="117"/>
      <c r="G194" s="119"/>
      <c r="H194" s="126"/>
      <c r="I194" s="126"/>
    </row>
    <row r="195" spans="1:9" x14ac:dyDescent="0.25">
      <c r="A195" s="74" t="s">
        <v>130</v>
      </c>
      <c r="B195" s="95"/>
      <c r="C195" s="95"/>
      <c r="D195" s="208"/>
      <c r="E195" s="114"/>
      <c r="F195" s="117"/>
      <c r="G195" s="119"/>
      <c r="H195" s="126"/>
      <c r="I195" s="126"/>
    </row>
    <row r="196" spans="1:9" x14ac:dyDescent="0.25">
      <c r="A196" s="74" t="s">
        <v>131</v>
      </c>
      <c r="B196" s="95"/>
      <c r="C196" s="95"/>
      <c r="D196" s="208"/>
      <c r="E196" s="114"/>
      <c r="F196" s="117"/>
      <c r="G196" s="119"/>
      <c r="H196" s="126"/>
      <c r="I196" s="126"/>
    </row>
    <row r="197" spans="1:9" x14ac:dyDescent="0.25">
      <c r="A197" s="74" t="s">
        <v>132</v>
      </c>
      <c r="B197" s="95"/>
      <c r="C197" s="95"/>
      <c r="D197" s="208"/>
      <c r="E197" s="114"/>
      <c r="F197" s="117"/>
      <c r="G197" s="119"/>
      <c r="H197" s="126"/>
      <c r="I197" s="126"/>
    </row>
    <row r="198" spans="1:9" x14ac:dyDescent="0.25">
      <c r="A198" s="74" t="s">
        <v>133</v>
      </c>
      <c r="B198" s="95"/>
      <c r="C198" s="95"/>
      <c r="D198" s="208"/>
      <c r="E198" s="114"/>
      <c r="F198" s="117"/>
      <c r="G198" s="119"/>
      <c r="H198" s="126"/>
      <c r="I198" s="126"/>
    </row>
    <row r="199" spans="1:9" x14ac:dyDescent="0.25">
      <c r="A199" s="74" t="s">
        <v>134</v>
      </c>
      <c r="B199" s="95"/>
      <c r="C199" s="95"/>
      <c r="D199" s="208"/>
      <c r="E199" s="114"/>
      <c r="F199" s="117"/>
      <c r="G199" s="119"/>
      <c r="H199" s="126"/>
      <c r="I199" s="126"/>
    </row>
    <row r="200" spans="1:9" x14ac:dyDescent="0.25">
      <c r="A200" s="74" t="s">
        <v>135</v>
      </c>
      <c r="B200" s="95"/>
      <c r="C200" s="95"/>
      <c r="D200" s="208"/>
      <c r="E200" s="114"/>
      <c r="F200" s="117"/>
      <c r="G200" s="119"/>
      <c r="H200" s="126"/>
      <c r="I200" s="126"/>
    </row>
    <row r="201" spans="1:9" x14ac:dyDescent="0.25">
      <c r="A201" s="74" t="s">
        <v>136</v>
      </c>
      <c r="B201" s="95"/>
      <c r="C201" s="95"/>
      <c r="D201" s="208"/>
      <c r="E201" s="114"/>
      <c r="F201" s="117"/>
      <c r="G201" s="119"/>
      <c r="H201" s="126"/>
      <c r="I201" s="126"/>
    </row>
    <row r="202" spans="1:9" x14ac:dyDescent="0.25">
      <c r="A202" s="74" t="s">
        <v>137</v>
      </c>
      <c r="B202" s="95"/>
      <c r="C202" s="95"/>
      <c r="D202" s="208"/>
      <c r="E202" s="114"/>
      <c r="F202" s="117"/>
      <c r="G202" s="119"/>
      <c r="H202" s="126"/>
      <c r="I202" s="126"/>
    </row>
    <row r="203" spans="1:9" x14ac:dyDescent="0.25">
      <c r="A203" s="74" t="s">
        <v>140</v>
      </c>
      <c r="B203" s="95"/>
      <c r="C203" s="95"/>
      <c r="D203" s="208"/>
      <c r="E203" s="114"/>
      <c r="F203" s="117"/>
      <c r="G203" s="119"/>
      <c r="H203" s="126"/>
      <c r="I203" s="126"/>
    </row>
    <row r="204" spans="1:9" x14ac:dyDescent="0.25">
      <c r="A204" s="74" t="s">
        <v>141</v>
      </c>
      <c r="B204" s="95"/>
      <c r="C204" s="95"/>
      <c r="D204" s="208"/>
      <c r="E204" s="114"/>
      <c r="F204" s="117"/>
      <c r="G204" s="119"/>
      <c r="H204" s="126"/>
      <c r="I204" s="126"/>
    </row>
    <row r="205" spans="1:9" x14ac:dyDescent="0.25">
      <c r="A205" s="74" t="s">
        <v>142</v>
      </c>
      <c r="B205" s="95"/>
      <c r="C205" s="95"/>
      <c r="D205" s="208"/>
      <c r="E205" s="114"/>
      <c r="F205" s="117"/>
      <c r="G205" s="119"/>
      <c r="H205" s="126"/>
      <c r="I205" s="126"/>
    </row>
    <row r="206" spans="1:9" x14ac:dyDescent="0.25">
      <c r="A206" s="74" t="s">
        <v>143</v>
      </c>
      <c r="B206" s="95"/>
      <c r="C206" s="95"/>
      <c r="D206" s="208"/>
      <c r="E206" s="114"/>
      <c r="F206" s="117"/>
      <c r="G206" s="119"/>
      <c r="H206" s="126"/>
      <c r="I206" s="126"/>
    </row>
    <row r="207" spans="1:9" x14ac:dyDescent="0.25">
      <c r="A207" s="74" t="s">
        <v>144</v>
      </c>
      <c r="B207" s="95"/>
      <c r="C207" s="95"/>
      <c r="D207" s="208"/>
      <c r="E207" s="114"/>
      <c r="F207" s="117"/>
      <c r="G207" s="119"/>
      <c r="H207" s="126"/>
      <c r="I207" s="126"/>
    </row>
    <row r="208" spans="1:9" x14ac:dyDescent="0.25">
      <c r="A208" s="74" t="s">
        <v>145</v>
      </c>
      <c r="B208" s="95"/>
      <c r="C208" s="95"/>
      <c r="D208" s="208"/>
      <c r="E208" s="114"/>
      <c r="F208" s="117"/>
      <c r="G208" s="119"/>
      <c r="H208" s="126"/>
      <c r="I208" s="126"/>
    </row>
    <row r="209" spans="1:9" x14ac:dyDescent="0.25">
      <c r="A209" s="74" t="s">
        <v>146</v>
      </c>
      <c r="B209" s="95"/>
      <c r="C209" s="95"/>
      <c r="D209" s="208"/>
      <c r="E209" s="114"/>
      <c r="F209" s="117"/>
      <c r="G209" s="119"/>
      <c r="H209" s="126"/>
      <c r="I209" s="126"/>
    </row>
    <row r="210" spans="1:9" x14ac:dyDescent="0.25">
      <c r="A210" s="74" t="s">
        <v>147</v>
      </c>
      <c r="B210" s="95"/>
      <c r="C210" s="95"/>
      <c r="D210" s="208"/>
      <c r="E210" s="114"/>
      <c r="F210" s="117"/>
      <c r="G210" s="119"/>
      <c r="H210" s="126"/>
      <c r="I210" s="126"/>
    </row>
    <row r="211" spans="1:9" x14ac:dyDescent="0.25">
      <c r="A211" s="74" t="s">
        <v>148</v>
      </c>
      <c r="B211" s="95"/>
      <c r="C211" s="95"/>
      <c r="D211" s="208"/>
      <c r="E211" s="114"/>
      <c r="F211" s="117"/>
      <c r="G211" s="119"/>
      <c r="H211" s="126"/>
      <c r="I211" s="126"/>
    </row>
    <row r="212" spans="1:9" x14ac:dyDescent="0.25">
      <c r="A212" s="74" t="s">
        <v>149</v>
      </c>
      <c r="B212" s="95"/>
      <c r="C212" s="95"/>
      <c r="D212" s="208"/>
      <c r="E212" s="114"/>
      <c r="F212" s="117"/>
      <c r="G212" s="119"/>
      <c r="H212" s="126"/>
      <c r="I212" s="126"/>
    </row>
    <row r="213" spans="1:9" x14ac:dyDescent="0.25">
      <c r="A213" s="74" t="s">
        <v>150</v>
      </c>
      <c r="B213" s="95"/>
      <c r="C213" s="95"/>
      <c r="D213" s="208"/>
      <c r="E213" s="114"/>
      <c r="F213" s="117"/>
      <c r="G213" s="119"/>
      <c r="H213" s="126"/>
      <c r="I213" s="126"/>
    </row>
    <row r="214" spans="1:9" x14ac:dyDescent="0.25">
      <c r="A214" s="74" t="s">
        <v>151</v>
      </c>
      <c r="B214" s="95"/>
      <c r="C214" s="95"/>
      <c r="D214" s="208"/>
      <c r="E214" s="114"/>
      <c r="F214" s="117"/>
      <c r="G214" s="119"/>
      <c r="H214" s="126"/>
      <c r="I214" s="126"/>
    </row>
    <row r="215" spans="1:9" x14ac:dyDescent="0.25">
      <c r="A215" s="74" t="s">
        <v>152</v>
      </c>
      <c r="B215" s="95"/>
      <c r="C215" s="95"/>
      <c r="D215" s="208"/>
      <c r="E215" s="114"/>
      <c r="F215" s="117"/>
      <c r="G215" s="119"/>
      <c r="H215" s="126"/>
      <c r="I215" s="126"/>
    </row>
    <row r="216" spans="1:9" x14ac:dyDescent="0.25">
      <c r="A216" s="74" t="s">
        <v>153</v>
      </c>
      <c r="B216" s="95"/>
      <c r="C216" s="95"/>
      <c r="D216" s="208"/>
      <c r="E216" s="114"/>
      <c r="F216" s="117"/>
      <c r="G216" s="119"/>
      <c r="H216" s="126"/>
      <c r="I216" s="126"/>
    </row>
    <row r="217" spans="1:9" x14ac:dyDescent="0.25">
      <c r="A217" s="74" t="s">
        <v>154</v>
      </c>
      <c r="B217" s="95"/>
      <c r="C217" s="95"/>
      <c r="D217" s="208"/>
      <c r="E217" s="114"/>
      <c r="F217" s="117"/>
      <c r="G217" s="119"/>
      <c r="H217" s="126"/>
      <c r="I217" s="126"/>
    </row>
    <row r="218" spans="1:9" x14ac:dyDescent="0.25">
      <c r="A218" s="74" t="s">
        <v>155</v>
      </c>
      <c r="B218" s="95"/>
      <c r="C218" s="95"/>
      <c r="D218" s="208"/>
      <c r="E218" s="114"/>
      <c r="F218" s="117"/>
      <c r="G218" s="119"/>
      <c r="H218" s="126"/>
      <c r="I218" s="126"/>
    </row>
    <row r="219" spans="1:9" x14ac:dyDescent="0.25">
      <c r="A219" s="74" t="s">
        <v>156</v>
      </c>
      <c r="B219" s="95"/>
      <c r="C219" s="95"/>
      <c r="D219" s="208"/>
      <c r="E219" s="114"/>
      <c r="F219" s="117"/>
      <c r="G219" s="119"/>
      <c r="H219" s="126"/>
      <c r="I219" s="126"/>
    </row>
    <row r="220" spans="1:9" x14ac:dyDescent="0.25">
      <c r="A220" s="74" t="s">
        <v>157</v>
      </c>
      <c r="B220" s="96"/>
      <c r="C220" s="96"/>
      <c r="D220" s="210"/>
      <c r="E220" s="116"/>
      <c r="F220" s="118"/>
      <c r="G220" s="120"/>
      <c r="H220" s="126"/>
      <c r="I220" s="126"/>
    </row>
    <row r="221" spans="1:9" x14ac:dyDescent="0.25">
      <c r="A221" s="74" t="s">
        <v>158</v>
      </c>
      <c r="B221" s="95"/>
      <c r="C221" s="95"/>
      <c r="D221" s="208"/>
      <c r="E221" s="114"/>
      <c r="F221" s="117"/>
      <c r="G221" s="119"/>
      <c r="H221" s="126"/>
      <c r="I221" s="126"/>
    </row>
    <row r="222" spans="1:9" x14ac:dyDescent="0.25">
      <c r="A222" s="74" t="s">
        <v>159</v>
      </c>
      <c r="B222" s="95"/>
      <c r="C222" s="95"/>
      <c r="D222" s="208"/>
      <c r="E222" s="114"/>
      <c r="F222" s="117"/>
      <c r="G222" s="119"/>
      <c r="H222" s="126"/>
      <c r="I222" s="126"/>
    </row>
    <row r="223" spans="1:9" x14ac:dyDescent="0.25">
      <c r="A223" s="292"/>
      <c r="B223" s="292"/>
      <c r="C223" s="292"/>
      <c r="D223" s="292"/>
      <c r="E223" s="292"/>
      <c r="F223" s="292"/>
      <c r="G223" s="292"/>
      <c r="H223" s="292"/>
      <c r="I223" s="292"/>
    </row>
  </sheetData>
  <sheetProtection algorithmName="SHA-512" hashValue="dHfTDqPIbSvtfnsRVMkL00shBkfCo22LrUWg96ymqWMnxY0viLQP7mObg3Twp5O0T/QrpBeqqESCVYxzLQtV3A==" saltValue="EJ2h/wCd07/2AQJwcbjT0g==" spinCount="100000" sheet="1" insertRows="0" selectLockedCells="1"/>
  <protectedRanges>
    <protectedRange sqref="A4 A48 A92 A136 A180 A49:C50 E49:G50 E93:G94 E137:G138 E181:G182 E5:G6 A5:C6 A93:C94 A137:C138 A181:C182" name="Bereich2_1"/>
    <protectedRange sqref="A1" name="Bereich2_2"/>
  </protectedRanges>
  <dataValidations count="1">
    <dataValidation allowBlank="1" showInputMessage="1" sqref="F7:F46 F51:F90 F95:F134 F139:F178 F183:F222" xr:uid="{00000000-0002-0000-0800-000000000000}"/>
  </dataValidations>
  <pageMargins left="0.7" right="0.7" top="0.78740157499999996" bottom="0.78740157499999996"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eee6405-2410-41a9-b466-84efdb81922d" xsi:nil="true"/>
    <Schlagw_x00f6_rter xmlns="5c6dfab4-252d-401e-a3da-0a884206eb77" xsi:nil="true"/>
    <lcf76f155ced4ddcb4097134ff3c332f xmlns="5c6dfab4-252d-401e-a3da-0a884206eb7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C501F3BAF22714CB7E7152BDDD4B823" ma:contentTypeVersion="18" ma:contentTypeDescription="Ein neues Dokument erstellen." ma:contentTypeScope="" ma:versionID="dfe74ff7cac814ede27ba961fb8b868c">
  <xsd:schema xmlns:xsd="http://www.w3.org/2001/XMLSchema" xmlns:xs="http://www.w3.org/2001/XMLSchema" xmlns:p="http://schemas.microsoft.com/office/2006/metadata/properties" xmlns:ns2="5c6dfab4-252d-401e-a3da-0a884206eb77" xmlns:ns3="4eee6405-2410-41a9-b466-84efdb81922d" targetNamespace="http://schemas.microsoft.com/office/2006/metadata/properties" ma:root="true" ma:fieldsID="f19462c4ae2ca68525b3fb7a1d5f8c0a" ns2:_="" ns3:_="">
    <xsd:import namespace="5c6dfab4-252d-401e-a3da-0a884206eb77"/>
    <xsd:import namespace="4eee6405-2410-41a9-b466-84efdb81922d"/>
    <xsd:element name="properties">
      <xsd:complexType>
        <xsd:sequence>
          <xsd:element name="documentManagement">
            <xsd:complexType>
              <xsd:all>
                <xsd:element ref="ns2:Schlagw_x00f6_rt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dfab4-252d-401e-a3da-0a884206eb77" elementFormDefault="qualified">
    <xsd:import namespace="http://schemas.microsoft.com/office/2006/documentManagement/types"/>
    <xsd:import namespace="http://schemas.microsoft.com/office/infopath/2007/PartnerControls"/>
    <xsd:element name="Schlagw_x00f6_rter" ma:index="8" nillable="true" ma:displayName="Schlagwörter" ma:internalName="Schlagw_x00f6_rter" ma:readOnly="false">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c74095c4-f9c7-4481-a14d-3eb675bc63b1"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ee6405-2410-41a9-b466-84efdb81922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9ff663-9119-4cd6-867c-c1c8c4417ac9}" ma:internalName="TaxCatchAll" ma:showField="CatchAllData" ma:web="4eee6405-2410-41a9-b466-84efdb8192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E8A51B-EDDD-42EE-9AAA-966C575D2E72}">
  <ds:schemaRefs>
    <ds:schemaRef ds:uri="5c6dfab4-252d-401e-a3da-0a884206eb77"/>
    <ds:schemaRef ds:uri="http://schemas.microsoft.com/office/infopath/2007/PartnerControls"/>
    <ds:schemaRef ds:uri="http://purl.org/dc/terms/"/>
    <ds:schemaRef ds:uri="http://schemas.microsoft.com/office/2006/metadata/properties"/>
    <ds:schemaRef ds:uri="4eee6405-2410-41a9-b466-84efdb81922d"/>
    <ds:schemaRef ds:uri="http://purl.org/dc/dcmitype/"/>
    <ds:schemaRef ds:uri="http://schemas.microsoft.com/office/2006/documentManagement/type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59B5080-407D-4627-89F1-AB96C363ED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dfab4-252d-401e-a3da-0a884206eb77"/>
    <ds:schemaRef ds:uri="4eee6405-2410-41a9-b466-84efdb8192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C2F2C6-2CEA-455F-A0D8-8342DEDB7D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4</vt:i4>
      </vt:variant>
    </vt:vector>
  </HeadingPairs>
  <TitlesOfParts>
    <vt:vector size="23" baseType="lpstr">
      <vt:lpstr>Hinweise</vt:lpstr>
      <vt:lpstr>Kostenübersicht</vt:lpstr>
      <vt:lpstr>N_1</vt:lpstr>
      <vt:lpstr>N_2</vt:lpstr>
      <vt:lpstr>N_3</vt:lpstr>
      <vt:lpstr>N_4</vt:lpstr>
      <vt:lpstr>P_1</vt:lpstr>
      <vt:lpstr>P_2</vt:lpstr>
      <vt:lpstr>P_3</vt:lpstr>
      <vt:lpstr>P_4</vt:lpstr>
      <vt:lpstr>P_5</vt:lpstr>
      <vt:lpstr>K_1</vt:lpstr>
      <vt:lpstr>K_2</vt:lpstr>
      <vt:lpstr>S_1</vt:lpstr>
      <vt:lpstr>S_2</vt:lpstr>
      <vt:lpstr>B_1</vt:lpstr>
      <vt:lpstr>B_2</vt:lpstr>
      <vt:lpstr>G_1</vt:lpstr>
      <vt:lpstr>G_2</vt:lpstr>
      <vt:lpstr>N_1!Druckbereich</vt:lpstr>
      <vt:lpstr>N_2!Druckbereich</vt:lpstr>
      <vt:lpstr>P_1!Druckbereich</vt:lpstr>
      <vt:lpstr>P_2!Druckbereich</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Juliane Rölver</dc:creator>
  <cp:lastModifiedBy>BK8-4</cp:lastModifiedBy>
  <cp:lastPrinted>2023-03-08T10:38:58Z</cp:lastPrinted>
  <dcterms:created xsi:type="dcterms:W3CDTF">2018-08-10T11:39:24Z</dcterms:created>
  <dcterms:modified xsi:type="dcterms:W3CDTF">2025-08-20T12:53:56Z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0x0101003C501F3BAF22714CB7E7152BDDD4B823</vt:lpwstr>
  </property>
  <property fmtid="{D5CDD505-2E9C-101B-9397-08002B2CF9AE}" pid="3" name="MediaServiceImageTags">
    <vt:lpwstr/>
  </property>
</Properties>
</file>