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120" yWindow="135" windowWidth="28515" windowHeight="12840" activeTab="1"/>
  </bookViews>
  <sheets>
    <sheet name="Definitionen" sheetId="1" r:id="rId1"/>
    <sheet name="VNB-Angaben" sheetId="2" r:id="rId2"/>
    <sheet name="VU_2016" sheetId="7" r:id="rId3"/>
    <sheet name="VU_2017" sheetId="9" r:id="rId4"/>
    <sheet name="Erläuterungen" sheetId="6" r:id="rId5"/>
  </sheets>
  <definedNames>
    <definedName name="_xlnm.Print_Area" localSheetId="0">Definitionen!$B$1:$H$56</definedName>
    <definedName name="_xlnm.Print_Area" localSheetId="4">Erläuterungen!$B$1:$H$45</definedName>
    <definedName name="_xlnm.Print_Area" localSheetId="1">'VNB-Angaben'!$B$1:$J$300</definedName>
    <definedName name="_xlnm.Print_Area" localSheetId="2">VU_2016!$B$1:$AA$26</definedName>
    <definedName name="_xlnm.Print_Area" localSheetId="3">VU_2017!$B$1:$AA$26</definedName>
    <definedName name="_xlnm.Print_Titles" localSheetId="1">'VNB-Angaben'!$1:$3</definedName>
  </definedNames>
  <calcPr calcId="145621"/>
</workbook>
</file>

<file path=xl/calcChain.xml><?xml version="1.0" encoding="utf-8"?>
<calcChain xmlns="http://schemas.openxmlformats.org/spreadsheetml/2006/main">
  <c r="D20" i="2" l="1"/>
  <c r="D19" i="2"/>
  <c r="Z10" i="9" l="1"/>
  <c r="X10" i="9"/>
  <c r="V10" i="9"/>
  <c r="T10" i="9"/>
  <c r="M10" i="9"/>
  <c r="L10" i="9"/>
  <c r="J10" i="9"/>
  <c r="F10" i="9"/>
  <c r="D10" i="9"/>
  <c r="F298" i="2" l="1"/>
  <c r="G298" i="2"/>
  <c r="G287" i="2"/>
  <c r="F287" i="2"/>
  <c r="G276" i="2"/>
  <c r="F276" i="2"/>
  <c r="F260" i="2"/>
  <c r="G260" i="2"/>
  <c r="G264" i="2"/>
  <c r="G265" i="2" s="1"/>
  <c r="F264" i="2"/>
  <c r="F265" i="2" s="1"/>
  <c r="G249" i="2"/>
  <c r="F249" i="2"/>
  <c r="G238" i="2"/>
  <c r="F238" i="2"/>
  <c r="F138" i="2"/>
  <c r="G138" i="2"/>
  <c r="G170" i="2"/>
  <c r="F170" i="2"/>
  <c r="G161" i="2"/>
  <c r="F161" i="2"/>
  <c r="G152" i="2"/>
  <c r="F152" i="2"/>
  <c r="G129" i="2"/>
  <c r="F129" i="2"/>
  <c r="G120" i="2"/>
  <c r="F120" i="2"/>
  <c r="G111" i="2"/>
  <c r="F111" i="2"/>
  <c r="B2" i="6" l="1"/>
  <c r="B1" i="6"/>
  <c r="D12" i="2" l="1"/>
  <c r="D13" i="2"/>
  <c r="D14" i="2"/>
  <c r="D15" i="2"/>
  <c r="D16" i="2"/>
  <c r="D17" i="2"/>
  <c r="D18" i="2"/>
  <c r="D21" i="2"/>
  <c r="Z10" i="7" l="1"/>
  <c r="X10" i="7"/>
  <c r="V10" i="7"/>
  <c r="T10" i="7"/>
  <c r="M10" i="7"/>
  <c r="L10" i="7"/>
  <c r="J10" i="7"/>
  <c r="F10" i="7"/>
  <c r="D10" i="7"/>
  <c r="G227" i="2" l="1"/>
  <c r="F227" i="2"/>
  <c r="F142" i="2"/>
  <c r="F143" i="2" s="1"/>
  <c r="G142" i="2"/>
  <c r="G143" i="2" s="1"/>
  <c r="G42" i="2"/>
  <c r="F42" i="2"/>
</calcChain>
</file>

<file path=xl/sharedStrings.xml><?xml version="1.0" encoding="utf-8"?>
<sst xmlns="http://schemas.openxmlformats.org/spreadsheetml/2006/main" count="960" uniqueCount="572">
  <si>
    <t>Datenerhebung zur Bestimmung des Qualitätselementes</t>
  </si>
  <si>
    <t>Inhalt</t>
  </si>
  <si>
    <t>Allgemeine Angaben zum Netzbetreiber</t>
  </si>
  <si>
    <t>Name des Netzbetreibers</t>
  </si>
  <si>
    <t>Betriebsnummer bei der BNetzA</t>
  </si>
  <si>
    <t>Netznummer bei der BNetzA</t>
  </si>
  <si>
    <t>Verfahren nach § 24 ARegV</t>
  </si>
  <si>
    <t>davon dnbK 2017</t>
  </si>
  <si>
    <t>Einheit</t>
  </si>
  <si>
    <t>Summe der EOG bzw. der dnbK</t>
  </si>
  <si>
    <t>Euro</t>
  </si>
  <si>
    <t>Bezeichnung</t>
  </si>
  <si>
    <t>Anzahl der angeschlossenen Letztverbraucher</t>
  </si>
  <si>
    <t>Letztverbraucher der MS/NS-Umspannebene</t>
  </si>
  <si>
    <t>Letztverbraucher der NS-Netzebene</t>
  </si>
  <si>
    <t>versorgte Fläche</t>
  </si>
  <si>
    <t>km²</t>
  </si>
  <si>
    <t>zeitgleiche Jahreshöchstlast</t>
  </si>
  <si>
    <t>kW</t>
  </si>
  <si>
    <t>Stromkreislänge Kabel Hausanschlüsse</t>
  </si>
  <si>
    <t>Stromkreislänge Kabel Straßenbeleuchtung</t>
  </si>
  <si>
    <t>Stromkreislänge der NS-Netzebene</t>
  </si>
  <si>
    <t>Stromkreislänge Freileitung Hausanschlüsse</t>
  </si>
  <si>
    <t>km</t>
  </si>
  <si>
    <t>Anzahl der Anschlusspunkte</t>
  </si>
  <si>
    <t>Regelverfahren</t>
  </si>
  <si>
    <t>Stromkreislänge Freileitung Straßenbeleuchtung</t>
  </si>
  <si>
    <t>Angaben zur Netzzuverlässigkeit der Niederspannungsebene</t>
  </si>
  <si>
    <t>Angaben zu den Strukturparametern der Mittelspannungsebene</t>
  </si>
  <si>
    <t>Störungsanlass atmosphärische Einwirkung</t>
  </si>
  <si>
    <t>4.1</t>
  </si>
  <si>
    <t>4.1.1</t>
  </si>
  <si>
    <t>min</t>
  </si>
  <si>
    <t>4.1.2</t>
  </si>
  <si>
    <t>4.2</t>
  </si>
  <si>
    <t>4.3</t>
  </si>
  <si>
    <t>4.3.1</t>
  </si>
  <si>
    <t>4.3.2</t>
  </si>
  <si>
    <t>4.3.3</t>
  </si>
  <si>
    <t>4.3.4</t>
  </si>
  <si>
    <t>4.4</t>
  </si>
  <si>
    <t>4.4.1</t>
  </si>
  <si>
    <t>4.4.2</t>
  </si>
  <si>
    <t>4.4.3</t>
  </si>
  <si>
    <t>4.4.4</t>
  </si>
  <si>
    <t>4.4.5</t>
  </si>
  <si>
    <t>4.5</t>
  </si>
  <si>
    <t>1*min</t>
  </si>
  <si>
    <t>Störungsanlass höhere Gewalt</t>
  </si>
  <si>
    <t>Störungsanlass Zählerwechsel (geplant)</t>
  </si>
  <si>
    <t>Definitionen</t>
  </si>
  <si>
    <t>Angaben zur Netzzuverlässigkeit der Mittelspannungsebene</t>
  </si>
  <si>
    <t>MVA</t>
  </si>
  <si>
    <t>MVA*min</t>
  </si>
  <si>
    <t>6.1.1</t>
  </si>
  <si>
    <t>6.1.2</t>
  </si>
  <si>
    <t>6.1</t>
  </si>
  <si>
    <t>Letztverbraucher der HS/MS-Umspannebene</t>
  </si>
  <si>
    <t>geografische Fläche</t>
  </si>
  <si>
    <t>installierte Bemessungsscheinleistung der Ortsnetztransformatoren (ONT)</t>
  </si>
  <si>
    <t>installierte Bemessungsscheinleistung der Letztverbrauchertransformatoren (LVT)</t>
  </si>
  <si>
    <t>5.1</t>
  </si>
  <si>
    <t>5.1.1</t>
  </si>
  <si>
    <t>5.1.2</t>
  </si>
  <si>
    <t>5.1.3</t>
  </si>
  <si>
    <t>5.2</t>
  </si>
  <si>
    <t>5.2.1</t>
  </si>
  <si>
    <t>5.2.2</t>
  </si>
  <si>
    <t>5.2.3</t>
  </si>
  <si>
    <t>5.3</t>
  </si>
  <si>
    <t>5.4</t>
  </si>
  <si>
    <t>5.4.1</t>
  </si>
  <si>
    <t>5.4.2</t>
  </si>
  <si>
    <t>5.4.3</t>
  </si>
  <si>
    <t>5.4.4</t>
  </si>
  <si>
    <t>5.5</t>
  </si>
  <si>
    <t>5.5.1</t>
  </si>
  <si>
    <t>5.5.2</t>
  </si>
  <si>
    <t>Stromkreislänge der MS-Netzebene</t>
  </si>
  <si>
    <t>5.6</t>
  </si>
  <si>
    <t>unterbrochene Megavoltampereminuten aus den o. g. Versorgungsunterbrechungen</t>
  </si>
  <si>
    <t>6.2</t>
  </si>
  <si>
    <t>6.2.1</t>
  </si>
  <si>
    <t>6.2.2</t>
  </si>
  <si>
    <t>6.3</t>
  </si>
  <si>
    <t>6.4</t>
  </si>
  <si>
    <t>6.4.1</t>
  </si>
  <si>
    <t>6.4.2</t>
  </si>
  <si>
    <t>6.4.3</t>
  </si>
  <si>
    <t>6.4.4</t>
  </si>
  <si>
    <t>6.5.1</t>
  </si>
  <si>
    <t>6.6</t>
  </si>
  <si>
    <t>6.6.1</t>
  </si>
  <si>
    <t>6.6.2</t>
  </si>
  <si>
    <t>davon Kostenstelle HöS-Netzebene</t>
  </si>
  <si>
    <t>davon Kostenstelle HöS/HS-Umspannebene</t>
  </si>
  <si>
    <t>davon Kostenstelle HS-Netzebene</t>
  </si>
  <si>
    <t>davon Kostenstelle MS-Netzebene</t>
  </si>
  <si>
    <t>davon Kostenstelle NS-Netzebene</t>
  </si>
  <si>
    <t>davon Kostenstelle HS/MS-Umspannebene</t>
  </si>
  <si>
    <t>davon Kostenstelle MS/NS-Umspannebene</t>
  </si>
  <si>
    <t>4.4.6</t>
  </si>
  <si>
    <t>5.1.4</t>
  </si>
  <si>
    <t>5.1.5</t>
  </si>
  <si>
    <t>5.2.4</t>
  </si>
  <si>
    <t>5.2.5</t>
  </si>
  <si>
    <t>5.3.1</t>
  </si>
  <si>
    <t>5.3.2</t>
  </si>
  <si>
    <t>5.3.3</t>
  </si>
  <si>
    <t>5.3.4</t>
  </si>
  <si>
    <t>5.3.5</t>
  </si>
  <si>
    <t>5.4.5</t>
  </si>
  <si>
    <t>5.6.1</t>
  </si>
  <si>
    <t>5.6.2</t>
  </si>
  <si>
    <t>5.6.3</t>
  </si>
  <si>
    <t>5.6.4</t>
  </si>
  <si>
    <t>5.6.5</t>
  </si>
  <si>
    <t>5.7</t>
  </si>
  <si>
    <t>5.7.1</t>
  </si>
  <si>
    <t>5.7.2</t>
  </si>
  <si>
    <t>5.7.3</t>
  </si>
  <si>
    <t>5.7.4</t>
  </si>
  <si>
    <t>5.8.1</t>
  </si>
  <si>
    <t>5.8.2</t>
  </si>
  <si>
    <t>5.8.3</t>
  </si>
  <si>
    <t>5.8.4</t>
  </si>
  <si>
    <t>5.8.5</t>
  </si>
  <si>
    <t>6.5.3</t>
  </si>
  <si>
    <t>7.1</t>
  </si>
  <si>
    <t>7.1.1</t>
  </si>
  <si>
    <t>7.1.2</t>
  </si>
  <si>
    <t>7.1.3</t>
  </si>
  <si>
    <t>7.1.4</t>
  </si>
  <si>
    <t>7.1.5</t>
  </si>
  <si>
    <t>7.1.6</t>
  </si>
  <si>
    <t>7.1.7</t>
  </si>
  <si>
    <t>7.2</t>
  </si>
  <si>
    <t>7.2.1</t>
  </si>
  <si>
    <t>7.2.2</t>
  </si>
  <si>
    <t>7.2.3</t>
  </si>
  <si>
    <t>7.2.4</t>
  </si>
  <si>
    <t>7.2.5</t>
  </si>
  <si>
    <t>7.2.6</t>
  </si>
  <si>
    <t>7.2.7</t>
  </si>
  <si>
    <t>7.3</t>
  </si>
  <si>
    <t>7.3.1</t>
  </si>
  <si>
    <t>7.3.2</t>
  </si>
  <si>
    <t>7.3.3</t>
  </si>
  <si>
    <t>7.3.4</t>
  </si>
  <si>
    <t>7.3.5</t>
  </si>
  <si>
    <t>7.3.6</t>
  </si>
  <si>
    <t>7.3.7</t>
  </si>
  <si>
    <t>7.4</t>
  </si>
  <si>
    <t>7.4.1</t>
  </si>
  <si>
    <t>7.4.2</t>
  </si>
  <si>
    <t>7.4.3</t>
  </si>
  <si>
    <t>7.4.4</t>
  </si>
  <si>
    <t>7.4.5</t>
  </si>
  <si>
    <t>7.4.6</t>
  </si>
  <si>
    <t>7.4.7</t>
  </si>
  <si>
    <t>7.5</t>
  </si>
  <si>
    <t>7.5.1</t>
  </si>
  <si>
    <t>7.5.2</t>
  </si>
  <si>
    <t>7.6</t>
  </si>
  <si>
    <t>7.6.1</t>
  </si>
  <si>
    <t>7.6.2</t>
  </si>
  <si>
    <t>7.6.3</t>
  </si>
  <si>
    <t>7.6.4</t>
  </si>
  <si>
    <t>7.6.5</t>
  </si>
  <si>
    <t>7.6.6</t>
  </si>
  <si>
    <t>7.6.7</t>
  </si>
  <si>
    <t>7.7</t>
  </si>
  <si>
    <t>7.7.1</t>
  </si>
  <si>
    <t>7.7.2</t>
  </si>
  <si>
    <t>7.7.3</t>
  </si>
  <si>
    <t>7.7.4</t>
  </si>
  <si>
    <t>7.7.5</t>
  </si>
  <si>
    <t>7.7.6</t>
  </si>
  <si>
    <t>7.7.7</t>
  </si>
  <si>
    <t>7.8</t>
  </si>
  <si>
    <t>7.8.1</t>
  </si>
  <si>
    <t>7.8.2</t>
  </si>
  <si>
    <t>7.8.3</t>
  </si>
  <si>
    <t>7.8.4</t>
  </si>
  <si>
    <t>7.8.5</t>
  </si>
  <si>
    <t>7.8.6</t>
  </si>
  <si>
    <t>7.8.7</t>
  </si>
  <si>
    <t>Datum</t>
  </si>
  <si>
    <t>Art</t>
  </si>
  <si>
    <t>Anlass</t>
  </si>
  <si>
    <t>Höhere Gewalt (Info)</t>
  </si>
  <si>
    <t>Änderung in:</t>
  </si>
  <si>
    <t>geplant</t>
  </si>
  <si>
    <t>Zählerwechsel</t>
  </si>
  <si>
    <t>Erläuterungen bzw. Begründungen*</t>
  </si>
  <si>
    <t>lfd. Nr. VU</t>
  </si>
  <si>
    <t>Bitte befüllen Sie alle Spalten einer Zeile, um so die Plausibilitätskontrolle zu erleichtern.</t>
  </si>
  <si>
    <t>Die folgende Tabelle ist nach unten erweiterbar, der entsprechende Bereich des Tabellenblattes ist nicht gesperrt.</t>
  </si>
  <si>
    <t>Uhrzeit</t>
  </si>
  <si>
    <t>Bitte tragen Sie die entsprechende laufende Nummer der Versorgungsunterbrechung (lfd. Nr. VU) aus dem Bericht zu § 52 EnWG ein, um abgeänderte Versorgungsunterbrechungen zuordnen zu können.</t>
  </si>
  <si>
    <t>Erläuterungen des Netzbetreibers</t>
  </si>
  <si>
    <t>#</t>
  </si>
  <si>
    <t>Erläuterung</t>
  </si>
  <si>
    <t>-</t>
  </si>
  <si>
    <t>Dauer [min]</t>
  </si>
  <si>
    <t>Netzebene</t>
  </si>
  <si>
    <t>Unterbrochene Bemessungs-
scheinleistung
NKT [MVA]</t>
  </si>
  <si>
    <t>Unterbrochene Bemessungs-
scheinleistung
NKT * Dauer [MVA*min]</t>
  </si>
  <si>
    <t>Unterbrochene Bemessungs-
scheinleistung
LVT/unterbrochene LV [MVA]/[ 1]</t>
  </si>
  <si>
    <t>Unterbrochene Bemessungs-
scheinleistung LVT * Dauer/unterbrochene LV * Dauer [MVA*min]/[1*min]</t>
  </si>
  <si>
    <t>1</t>
  </si>
  <si>
    <t>4.5.1</t>
  </si>
  <si>
    <t>4.5.2</t>
  </si>
  <si>
    <t>4.5.4</t>
  </si>
  <si>
    <t>4.5.5</t>
  </si>
  <si>
    <t>4.5.8</t>
  </si>
  <si>
    <t>4.5.9</t>
  </si>
  <si>
    <t>4.5.6</t>
  </si>
  <si>
    <t>4.5.7</t>
  </si>
  <si>
    <t>6.6.3</t>
  </si>
  <si>
    <t>6.6.4</t>
  </si>
  <si>
    <t>6.6.5</t>
  </si>
  <si>
    <t>6.6.6</t>
  </si>
  <si>
    <t>6.6.7</t>
  </si>
  <si>
    <t>6.6.8</t>
  </si>
  <si>
    <t>6.6.9</t>
  </si>
  <si>
    <t>6.6.10</t>
  </si>
  <si>
    <t>fehlende Angaben</t>
  </si>
  <si>
    <t>eigene Netze oder Anlagen</t>
  </si>
  <si>
    <t>Netzebenen</t>
  </si>
  <si>
    <t>Umspannebene</t>
  </si>
  <si>
    <t>nachgelagerte Netz- oder Umspannebene</t>
  </si>
  <si>
    <t>gleiche Netz- oder Umspannebene</t>
  </si>
  <si>
    <t>vorgelagerte Netz- oder Umspannebene</t>
  </si>
  <si>
    <t>Kabel</t>
  </si>
  <si>
    <t>Freileitung</t>
  </si>
  <si>
    <t>Begriff</t>
  </si>
  <si>
    <t>Definition bzw. Erläuterungen</t>
  </si>
  <si>
    <t>Dimension</t>
  </si>
  <si>
    <t>Kostenstellen, getrennt nach Netz- und Umspannebenen</t>
  </si>
  <si>
    <t xml:space="preserve">Kabel sind unterirdisch - im Erdreich, in Schächten oder in Rohren - verlegte, isolierte Leiter eines Elektrizitätsnetzes.
</t>
  </si>
  <si>
    <t xml:space="preserve">Freileitungen sind oberirdisch, über Isolatoren an Stützpunkten (z.B. Masten) befestigte Leiterelemente (Leiterseile, isolierte Freileitungen) eines Elektrizitätsnetzes. Eine Freileitung besteht im Wesentlichen aus Masten, Leiterseilen, Isolatoren, Verbindungsteilen und Erdungen.
</t>
  </si>
  <si>
    <t>zeitgleiche Jahreshöchstlast über alle Entnahmen</t>
  </si>
  <si>
    <t>korrigierte zeitgleiche Jahreshöchstlast der MS-Netzebene/zeitgleiche Jahreshöchstlast ohne zeitgleiche Entnahmen horizontal von angeschlossenen fremden MS-Netzebenen</t>
  </si>
  <si>
    <t>korrigierte zeitgleiche Jahreshöchstlast der HS/MS-Umspannebene/zeitgleiche Jahreshöchstlast ohne zeitgleiche Entnahmen von horizontal angeschlossenen fremden HS/MS-Umspannebenen</t>
  </si>
  <si>
    <t xml:space="preserve">Stromkreislänge Kabel (ohne Hausanschlussleitungen und ohne Straßenbeleuchtungskabel)
</t>
  </si>
  <si>
    <t xml:space="preserve">Stromkreislänge (SKL)
</t>
  </si>
  <si>
    <t xml:space="preserve">Stromkreislänge der Freileitungen (ohne Hausanschlussleitungen und ohne Straßenbeleuchtungsfreileitungen)
</t>
  </si>
  <si>
    <t>Stromkreislänge der Straßenbeleuchtungskabel</t>
  </si>
  <si>
    <t>Stromkreislänge der Straßenbeleuchtungsfreileitungen</t>
  </si>
  <si>
    <t>Stromkreislänge Freileitungen Hausanschlüsse</t>
  </si>
  <si>
    <t xml:space="preserve">Anzahl von Anschlusspunkten an Letztverbraucher
</t>
  </si>
  <si>
    <t>Anzahl von Anschlusspunkten an fremden Netz- und Umspannebenen auf der gleichen Netz- und Umspannebene</t>
  </si>
  <si>
    <t xml:space="preserve">Anzahl von Anschlusspunkten an eigenen nachgelagerten Netz- und Umspannebenen
</t>
  </si>
  <si>
    <t xml:space="preserve">Anzahl von Anschlusspunkten an Straßenbeleuchtungen
</t>
  </si>
  <si>
    <t xml:space="preserve">Eigenen Netze oder Anlagen sind solche Netze oder Anlagen, die vom Netzbetreiber selbst, zur Erfüllung seiner Versorgungsaufgabe betrieben werden. Dies beinhaltet auch die von Dritten gepachteten oder zur wirtschaftlichen Nutzung überlassene Netze oder Anlagen, sofern diese zur Erfüllung der Versorgungsaufgabe als Netzbetreiber dienen.
Netze und Anlagen, die sich im Eigentum des Netzbetreibers befinden und Dritten verpachtet oder sonst zur wirtschaftlichen Nutzung überlassen sind, sind diesen anderen Netzbetreibern zuzuordnen und nicht zu berücksichtigen.
Bei Netzbetreibern, die ausnahmsweise mehrere Netznummern (Teilnetze) besitzen, sind die anderen Teilnetze in Bezug auf das betrachtete Teilnetz des Netzbetreibers als fremde Netze zu behandeln.
</t>
  </si>
  <si>
    <t xml:space="preserve">Netzebenen stellen die Bereiche von Elektrizitätsversorgungsnetzen dar, in welchen elektrische Energie in Höchst-, Hoch-, Mittel- oder Niederspannung übertragen oder verteilt wird (§ 2 Nr. 10 StromNEV).
Den Netzebenen sind folgende Spannungsbereiche zugeordnet:
Niederspannung (NS): ≤ 1 kV, Mittelspannung (MS): &gt; 1 kV und ≤ 72,5 kV, Hochspannung (HS): &gt; 72,5 kV und ≤ 125 kV, Höchstspannung (HöS): &gt; 125 kV.
</t>
  </si>
  <si>
    <t xml:space="preserve">Vorgelagerte Netz- oder Umspannebenen sind an die jeweilige betrachtete Netz- oder Umspannebene angeschlossene höhere Netz- oder Umspannebenen, aus denen in der Regel Leistung bezogen wird, vgl. hierzu § 14 Abs. 2 StromNEV.
Hierbei kann es sich um die eigene oder eine fremde Netz- oder Umspannebene handeln.
</t>
  </si>
  <si>
    <t xml:space="preserve">Gleiche Netz- oder Umspannebenen sind direkt mit der eigenen, betrachteten Netz- oder Umspannebene verbundene gleiche Netz- oder Umspannebene eines anderen Netzbetreibers, vgl. hierzu § 14 Abs. 2 S. 3 StromNEV.
Hierbei kann es sich um die eigene oder eine fremde Netz- oder Umspannebene handeln.
</t>
  </si>
  <si>
    <r>
      <t xml:space="preserve">Die Straßenbeleuchtung dient der Beleuchtung von Straßen, Plätzen oder Freiflächen.
Der Anschluss der Straßenbeleuchtung an das Elektrizitätsverteilernetz kann auf unterschiedlichen Wegen realisiert werden:
</t>
    </r>
    <r>
      <rPr>
        <b/>
        <i/>
        <sz val="11"/>
        <color theme="1"/>
        <rFont val="Segoe UI"/>
        <family val="2"/>
      </rPr>
      <t>- Variante 1:</t>
    </r>
    <r>
      <rPr>
        <sz val="11"/>
        <color theme="1"/>
        <rFont val="Segoe UI"/>
        <family val="2"/>
      </rPr>
      <t xml:space="preserve"> Eine Beleuchtungseinheit kann in der Niederspannung auch direkt an das Netz der allgemeinen Versorgung angeschlossen sein. Hierbei wird jede Beleuchtungseinheit in der Niederspannung als ein Anschlusspunkt gezählt.
</t>
    </r>
    <r>
      <rPr>
        <b/>
        <i/>
        <sz val="11"/>
        <color theme="1"/>
        <rFont val="Segoe UI"/>
        <family val="2"/>
      </rPr>
      <t>- Variante 2:</t>
    </r>
    <r>
      <rPr>
        <sz val="11"/>
        <color theme="1"/>
        <rFont val="Segoe UI"/>
        <family val="2"/>
      </rPr>
      <t xml:space="preserve"> Der Anschluss kann über ein zu diesem Zweck verlegtes Beleuchtungskabel bzw. Beleuchtungsfreileitung, das über einen Schaltkasten mit dem allgemeinen Elektrizitätsverteilernetz verbunden ist, erfolgen. Ein Schaltkasten stellt dabei die Versorgung von mehreren "Beleuchtungseinheiten" sicher und ist als ein Anschlusspunkt zu zählen. 
</t>
    </r>
    <r>
      <rPr>
        <b/>
        <i/>
        <sz val="11"/>
        <color theme="1"/>
        <rFont val="Segoe UI"/>
        <family val="2"/>
      </rPr>
      <t>- Variante 3</t>
    </r>
    <r>
      <rPr>
        <b/>
        <sz val="11"/>
        <color theme="1"/>
        <rFont val="Segoe UI"/>
        <family val="2"/>
      </rPr>
      <t>:</t>
    </r>
    <r>
      <rPr>
        <sz val="11"/>
        <color theme="1"/>
        <rFont val="Segoe UI"/>
        <family val="2"/>
      </rPr>
      <t xml:space="preserve"> Ein Straßenbeleuchtungskabel bzw. eine Beleuchtungsfreileitung kann ebenfalls direkt an eine Umspannstation MS/NS angeschlossen sein. Dieser Abgang aus der Umspannstation MS/NS ist als Anschlusspunkt MS/NS zu zählen.
Die Varianten sind getrennt in den dafür vorgesehenen Feldern des Erhebungsbogens einzutragen.
Die Angaben zu den Anschlusspunkten sind für die HS/MS-Umspannebene für die NS-Netzebene, jeweils bezogen auf den 31.12.2015, 31.12.2016 und 31.12.2017, anzugeben.
</t>
    </r>
  </si>
  <si>
    <t>Unterbrechungsart</t>
  </si>
  <si>
    <t>Versorgungsunterbrechungen</t>
  </si>
  <si>
    <t>ursprüngliche §52 EnWG Angabe:</t>
  </si>
  <si>
    <t>Störungsanlass
atmosphärische Einwirkung</t>
  </si>
  <si>
    <t xml:space="preserve">Es ist zwischen geplanten und ungeplanten Versorgungsunterbrechungen zu unterscheiden. Eine Versorgungsunterbrechung gilt als geplant, wenn sie mit vorheriger Benachrichtigung oder Absprache der betroffenen Letztverbraucher bzw. Weiterverteiler eingetreten ist. Alle anderen Versorgungsunterbrechungen sind ungeplante Versorgungsunterbrechungen. Vgl. hierzu: Vorgaben zur formalen Gestaltung des Berichtes nach § 52 EnWG (Allgemeinverfügung 605/8135, vom 22.02.2006).
</t>
  </si>
  <si>
    <t>Störungsanlass
Einwirkung Dritter</t>
  </si>
  <si>
    <t xml:space="preserve">Fremde Netze oder Anlagen sind solche Netze oder Anlagen, die keine eigenen Netze oder Anlagen sind, also vom Netzbetreiber selbst nicht betrieben werden. 
Als fremde Netze oder Anlagen gelten auch solche Netze oder Analgen, die sich zwar im Eigentum des Netzbetreibers befinden, jedoch an Dritte verpachtet oder Dritten sonst wie zur wirtschaftlichen Nutzung überlassen sind.
Bei Netzbetreibern, die ausnahmsweise mehrere Netznummern (Teilnetze) besitzen, sind die anderen Teilnetze in Bezug auf das betrachtete Teilnetz des Netzbetreibers als fremde Netze zu behandeln.
</t>
  </si>
  <si>
    <t xml:space="preserve">Eine Rückwirkungsstörung liegt dann vor, wenn es im betrachteten Netz zu einer ungeplanten Versorgungsunterbrechung auf Grund einer Störung in einem vor- oder nachgelagerten Netz, in der Anlage eines Letztverbrauchers oder aufgrund einer Versorgungsunterbrechung bei den einspeisenden Kraftwerken kommt (Ausfall der Netzeinspeisung). Dabei ist es unerheblich, ob die Rückwirkungen aus eigenen oder fremden Netzen stammen. Vgl. hierzu: Vorgaben zur formalen Gestaltung des Berichtes nach § 52 EnWG (Allgemeinverfügung 605/8135, vom 22.02.2006).
</t>
  </si>
  <si>
    <t>Störungsanlass
Rückwirkungsstörungen</t>
  </si>
  <si>
    <t>Störungsanlass
höhere Gewalt</t>
  </si>
  <si>
    <t>Netzkuppeltransformator (NKT)</t>
  </si>
  <si>
    <t>Unterbrochene installierte Bemessungsscheinleistung der Ortsnetztransformatoren</t>
  </si>
  <si>
    <t>installierte Bemessungsscheinleistung der Letztverbrauchertransformator (LVT)</t>
  </si>
  <si>
    <t>Unterbrochene installierte Bemessungsscheinleistung der Letztverbrauchertransformatoren</t>
  </si>
  <si>
    <t>unterbrochene Kundenminuten</t>
  </si>
  <si>
    <t>System Average Interruption Duration Index (SAIDI)</t>
  </si>
  <si>
    <t xml:space="preserve">Anzahl von Anschlusspunkten an fremden nachgelagerten Netz- und Umspannebenen
</t>
  </si>
  <si>
    <t>Average System Interruption Duration Index (ASIDI)</t>
  </si>
  <si>
    <t>Versorgungsunterbrechungen sind Zeiten, bei denen Letztverbraucher oder Weiterverteiler mehr als 3 Minuten spannungslos geworden sind. Dies gilt unabhängig vom Störungsanlass. Alle für Letztverbraucher oder Weiterverteiler als Versorgungsunterbrechung spürbaren Auswirkungen, die auf ein und denselben Störungsanlass zurückzuführen sind, sind als eine Versorgungsunterbrechung zu melden. Maßgeblich ist die Dauer bis zur vollständigen Wiederversorgung des letzten betroffenen Letztverbrauchers oder Weiterverteilers. Hier sind alle Zeiten zu summieren, in denen Letztverbraucher oder Weiterverteiler spannungslos waren. Auch solche ≤ 3 Minuten werden in diesem Fall gezählt. Treten bei einer Versorgungsunterbrechung mehrere (Wieder-)Versorgungsstufen auf, d. h. erfolgt die vollständige Wiederversorgung aller betroffenen Letztverbraucher in mehreren Schritten, so ist - abhängig von der Netzebene - die Anzahl der unterbrochenen Letztverbraucher bzw. die Summe der unterbrochenen installierten Bemessungsscheinleistungen der Letztverbraucher- und/oder Netzkuppeltransformatoren anzugeben. Zeiten einer zwischenzeitlichen kompletten Wiederversorgung sind nicht bei der Dauer der Versorgungsunterbrechung zu berücksichtigen. Vgl. hierzu: Vorgaben zur formalen Gestaltung des Berichtes nach § 52 EnWG (Allgemeinverfügung 605/8135, vom 22.02.2006).
Es ist die Dauer einer Versorgungsunterbrechung ist in Minuten (min) anzugeben. Weiterhin ist die Anzahl der Versorgungsunterbrechungen anzugeben.</t>
  </si>
  <si>
    <t>Stromkreislänge Kabel</t>
  </si>
  <si>
    <t>6.5.2</t>
  </si>
  <si>
    <t>6.5</t>
  </si>
  <si>
    <t>Stromkreislänge Freileitung</t>
  </si>
  <si>
    <t>Definition</t>
  </si>
  <si>
    <t>Tabellenblatt und Zelladresse</t>
  </si>
  <si>
    <t>2.1</t>
  </si>
  <si>
    <t>2.2</t>
  </si>
  <si>
    <t>korrigierte zeitgleiche Jahreshöchstlast der NS-Netzebene/zeitgleiche Jahreshöchstlast ohne zeitgleiche Entnahmen der horizontal angeschlossenen fremden NS-Netzebenen</t>
  </si>
  <si>
    <t>korrigierte zeitgleiche Jahreshöchstlast der MS/NS-Umspannebene/zeitgleiche Jahreshöchstlast ohne zeitgleiche Entnahmen der horizontal angeschlossenen fremden MS/NS-Umspannebene</t>
  </si>
  <si>
    <t>korrigierte zeitgleiche Jahreshöchstlast der Netz- oder Umspannebene/zeitgleiche Jahreshöchstlast ohne zeitgleiche Entnahmen von horizontal angeschlossenen fremden Netz- oder Umspannebenen</t>
  </si>
  <si>
    <r>
      <t>2</t>
    </r>
    <r>
      <rPr>
        <b/>
        <sz val="15"/>
        <color rgb="FF417DBE"/>
        <rFont val="Segoe UI"/>
        <family val="2"/>
      </rPr>
      <t>.</t>
    </r>
  </si>
  <si>
    <t>2.3</t>
  </si>
  <si>
    <t>2.4</t>
  </si>
  <si>
    <t>2.5</t>
  </si>
  <si>
    <r>
      <t>3</t>
    </r>
    <r>
      <rPr>
        <b/>
        <sz val="15"/>
        <color rgb="FF417DBE"/>
        <rFont val="Segoe UI"/>
        <family val="2"/>
      </rPr>
      <t>.</t>
    </r>
  </si>
  <si>
    <t>3.1</t>
  </si>
  <si>
    <t>3.2</t>
  </si>
  <si>
    <t>3.3</t>
  </si>
  <si>
    <t>3.4</t>
  </si>
  <si>
    <t>3.5</t>
  </si>
  <si>
    <t>3.6</t>
  </si>
  <si>
    <t>3.7</t>
  </si>
  <si>
    <t>3.8</t>
  </si>
  <si>
    <r>
      <t>4</t>
    </r>
    <r>
      <rPr>
        <b/>
        <sz val="15"/>
        <color rgb="FF417DBE"/>
        <rFont val="Segoe UI"/>
        <family val="2"/>
      </rPr>
      <t>.</t>
    </r>
  </si>
  <si>
    <r>
      <t>1</t>
    </r>
    <r>
      <rPr>
        <b/>
        <sz val="15"/>
        <color rgb="FF417DBE"/>
        <rFont val="Segoe UI"/>
        <family val="2"/>
      </rPr>
      <t>.</t>
    </r>
  </si>
  <si>
    <t>zulässige EOG 2017</t>
  </si>
  <si>
    <t>zeitgleiche Jahreshöchstlast aller Entnahmen in der MS-Netzebene</t>
  </si>
  <si>
    <t>zeitgleiche Jahreshöchstlast aller Entnahmen in der HS/MS-Umspannebene</t>
  </si>
  <si>
    <t>zeitgleiche Jahreshöchstlast aller Entnahmen der MS/NS-Umspannebene</t>
  </si>
  <si>
    <t>zeitgleiche Jahreshöchstlast aller Entnahmen in der NS-Netzebene</t>
  </si>
  <si>
    <t>4.5.3</t>
  </si>
  <si>
    <r>
      <t>5</t>
    </r>
    <r>
      <rPr>
        <b/>
        <sz val="15"/>
        <color rgb="FF417DBE"/>
        <rFont val="Segoe UI"/>
        <family val="2"/>
      </rPr>
      <t>.</t>
    </r>
  </si>
  <si>
    <r>
      <t>6</t>
    </r>
    <r>
      <rPr>
        <b/>
        <sz val="15"/>
        <color rgb="FF417DBE"/>
        <rFont val="Segoe UI"/>
        <family val="2"/>
      </rPr>
      <t>.</t>
    </r>
  </si>
  <si>
    <r>
      <t>7</t>
    </r>
    <r>
      <rPr>
        <b/>
        <sz val="15"/>
        <color rgb="FF417DBE"/>
        <rFont val="Segoe UI"/>
        <family val="2"/>
      </rPr>
      <t>.</t>
    </r>
  </si>
  <si>
    <r>
      <t>8</t>
    </r>
    <r>
      <rPr>
        <b/>
        <sz val="15"/>
        <color rgb="FF417DBE"/>
        <rFont val="Segoe UI"/>
        <family val="2"/>
      </rPr>
      <t>.</t>
    </r>
  </si>
  <si>
    <t>9.1</t>
  </si>
  <si>
    <t>9.2</t>
  </si>
  <si>
    <t>9.3</t>
  </si>
  <si>
    <t>9.4</t>
  </si>
  <si>
    <t>9.5</t>
  </si>
  <si>
    <t>9.6</t>
  </si>
  <si>
    <t>9.7</t>
  </si>
  <si>
    <t>Letztverbraucher der MS-Netzebene</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</si>
  <si>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</si>
  <si>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</si>
  <si>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</si>
  <si>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</si>
  <si>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</si>
  <si>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</si>
  <si>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</si>
  <si>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</si>
  <si>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</si>
  <si>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</si>
  <si>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</si>
  <si>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</si>
  <si>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</si>
  <si>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</si>
  <si>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</si>
  <si>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</si>
  <si>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</si>
  <si>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</si>
  <si>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</si>
  <si>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</si>
  <si>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</si>
  <si>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</si>
  <si>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</si>
  <si>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</si>
  <si>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</si>
  <si>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</si>
  <si>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</si>
  <si>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</si>
  <si>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</si>
  <si>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</si>
  <si>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</si>
  <si>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</si>
  <si>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</si>
  <si>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</si>
  <si>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</si>
  <si>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</si>
  <si>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</si>
  <si>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</si>
  <si>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</si>
  <si>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</si>
  <si>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</si>
  <si>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</si>
  <si>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</si>
  <si>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</si>
  <si>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</si>
  <si>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 xml:space="preserve">Bei höherer Gewalt handelt es sich um ein betriebsfremdes, von außen durch außergewöhnliche elementare Naturkräfte oder durch Handlungen dritter Personen herbeigeführtes Ereignis, dass nach menschlicher Einsicht und Erfahrung unvorhersehbar ist, mit wirtschaftlich vertretbaren Mitteln und durch äußerste, nach der Sachlage vernünftigerweise zu erwartender Sorgfalt nicht verhütet und unschädlich gemacht werden kann und auch nicht wegen seiner Häufigkeit vom Betriebsunternehmer in Kauf zu nehmen ist. Unter höhere Gewalt fallen insbesondere außergewöhnlich Naturkatastrophen (z. B. Hochwasser mit den Auswirkungen der Oderflut im Jahre 1997), gesetzliche und behördliche Anordnungen, Terroranschläge oder Krieg. Wird beim Anlass einer Versorgungsunterbrechung höhere Gewalt angegeben, ist dies näher zu erläutern. Vgl. hierzu Allgemeinverfügung zum § 52 EnWG, vom 22.02.2006 und insbesondere die Hinweise zur Zuordnung von Versorgungsunterbrechungen zum Störungsanlass höhere Gewalt vom 21.04.2011 (Abrufbar über den Link: http://www.bundesnetzagentur.de/cln_1412/DE/Sachgebiete/ElektrizitaetundGas/Unternehmen_Institutionen/Netzentgelte/Strom/ Qualitaetselement/1Regulierungsperiode/1regulierungsperiode-node.html). Bei durch schweren Sturm, Orkan oder außergewöhnliches Hochwasser bedingten Störungen wäre demnach der Name des Sturms oder Orkans bzw. der Name des Hochwasser führenden Gewässers zu nennen. Weiterhin sind der Ort, die Postleitzahl und, wie bei allen übrigen Störungsanlässen auch, das Datum, die Uhrzeit sowie die Dauer der Versorgungsunterbrechung anzugeben.
</t>
  </si>
  <si>
    <t>Dem Störungsanlass Einwirkung Dritter sind ungeplante Versorgungsunterbrechungen zuzuordnen, wenn diese bspw. durch Berührung oder Annäherung an spannungsführende Teile von Personen, Tiere, Bäume, Erd- und Baggerarbeiten, Brand, Kräne, Fahrzeuge, Flugobjekte, Drachen, Ballone, Flugzeuge oder Ähnliches, ausgelöst worden sind, sofern die Störung einem Dritten zugeordnet werden kann. Vgl. hierzu: Vorgaben zur formalen Gestaltung des Berichtes nach § 52 EnWG (Allgemeinverfügung 605/8135, vom 22.02.2006).</t>
  </si>
  <si>
    <t>Dem Störungsanlass atmosphärische Einwirkung sind ungeplante Versorgungsunterbrechungen zuzuordnen, wenn diese bspw. durch Gewitter, Sturm, Eis, Eisregen, Schnee, Raureif, Nebel, Betauung (auch in Verbindung mit Fremdschicht), eingedrungene Feuchtigkeit bei Regen, Schneeschmelze, Hochwasser, Kälte, Hitze, Seiltanzen durch atmosphärische Einwirkung oder Ähnliches ausgelöst worden sind. Vgl. hierzu: Vorgaben zur formalen Gestaltung des Berichtes nach § 52 EnWG (Allgemeinverfügung 605/8135, vom 22.02.2006).</t>
  </si>
  <si>
    <t>Dem Störungsanlass Zuständigkeit des Netzbetreibers/kein erkennbarer Anlass sind ungeplante Versorgungsunterbrechungen zuzuordnen, wenn diese bspw. durch Betätigung von Schalteinrichtungen mit mechanischem Versagen, durch Schalten von Betriebsmitteln, durch Fehlbedienung, durch Überlastung von Betriebsmitteln, durch Störungen an Hilfs- und Schutz- und sonstigen technischen Einrichtungen verursacht worden sind. Auch Versorgungsunterbrechungen ohne erkennbaren Anlass fallen in diese Kategorie. Vgl. hierzu: Vorgaben zur formalen Gestaltung des Berichtes nach § 52 EnWG (Allgemeinverfügung 605/8135, vom 22.02.2006).</t>
  </si>
  <si>
    <t>Ausfülldatum</t>
  </si>
  <si>
    <t>vom</t>
  </si>
  <si>
    <t>5.7.5</t>
  </si>
  <si>
    <t>5.8</t>
  </si>
  <si>
    <t>auf Basis der Netzzuverlässigkeit der Elektrizitätsverteilernetzbetreiber nach den §§ 19 und 20 ARegV</t>
  </si>
  <si>
    <t>9.8</t>
  </si>
  <si>
    <t>9.9</t>
  </si>
  <si>
    <t>9.10</t>
  </si>
  <si>
    <t>* die entsprechenden Nachweise reichen Sie bitte nach Aufforderung ein</t>
  </si>
  <si>
    <t>Ausfüllhinweise</t>
  </si>
  <si>
    <t>Version</t>
  </si>
  <si>
    <t>Ausfüllhinweis</t>
  </si>
  <si>
    <t>2) Bitte ohne die Hausanschluss- und ohne die Straßenbeleuchtungskabel angeben.</t>
  </si>
  <si>
    <t>3) Bitte ohne die Hausanschluss- und ohne die Straßenbeleuchtungsfreileitungen angeben.</t>
  </si>
  <si>
    <t>4) Bitte ohne Straßenbeleuchtung angeben.</t>
  </si>
  <si>
    <r>
      <t>versorgte Fläche</t>
    </r>
    <r>
      <rPr>
        <vertAlign val="superscript"/>
        <sz val="11"/>
        <rFont val="Segoe UI"/>
        <family val="2"/>
      </rPr>
      <t xml:space="preserve"> 1)</t>
    </r>
  </si>
  <si>
    <t>5) Bitte ohne Straßenbeleuchtung angeben.</t>
  </si>
  <si>
    <t>Angaben zur Erlösobergrenze (EOG)</t>
  </si>
  <si>
    <t>und zu den dauerhaft nicht beeinflussbaren Kosten (dnbK) des Jahres 2017</t>
  </si>
  <si>
    <t>auf Basis der Netzzuverlässigkeit der Elektrizitätsverteilernetzbetreiber</t>
  </si>
  <si>
    <t>nach den §§ 19 und 20 ARegV</t>
  </si>
  <si>
    <t>Bitte beachten Sie die Definitionen</t>
  </si>
  <si>
    <t>und Erläuterungen im Tabellenblatt "Definitionen"</t>
  </si>
  <si>
    <r>
      <t>Anzahl von Anschlusspunkten der eigenen NS-Ebene über die Letztverbraucher angebunden sind</t>
    </r>
    <r>
      <rPr>
        <vertAlign val="superscript"/>
        <sz val="11"/>
        <rFont val="Segoe UI"/>
        <family val="2"/>
      </rPr>
      <t>4)</t>
    </r>
  </si>
  <si>
    <t>Anzahl von Anschlusspunkten in der eigenen HS/MS-Umspannebene, über die eigenen nachgelagerten MS-Ebenen angebunden sind</t>
  </si>
  <si>
    <t>Anzahl von Anschlusspunkten in der eigenen HS/MS-Umspannebene über die eigene HS/MS-Umspannebenen angebunden sind</t>
  </si>
  <si>
    <t>Anzahl von Anschlusspunkten in der eigenen HS/MS-Umspannebene, über die fremde HS/MS-Umspannebenen angebunden sind</t>
  </si>
  <si>
    <t>Anzahl von Anschlusspunkten in der eigenen HS/MS-Umspannebene, über die fremde nachgelagerte MS-Ebenen angebunden sind</t>
  </si>
  <si>
    <t>Anzahl von Anschlusspunkten in der eigenen HS/MS-Umspannebene, über die Letztverbraucher angebunden sind</t>
  </si>
  <si>
    <t>Anzahl von Anschlusspunkten in der eigenen MS-Ebene, über die eigene MS-Ebenen angebunden sind</t>
  </si>
  <si>
    <t>Anzahl von Anschlusspunkten in der eigenen MS-Ebene, über die eigene nachgelagerte MS/NS-Umspannebenen angebunden sind</t>
  </si>
  <si>
    <t>Anzahl von Anschlusspunkten in der eigenen MS-Ebene, über die fremde MS-Ebenen angebunden sind</t>
  </si>
  <si>
    <t>Anzahl von Anschlusspunkten in der eigenen MS-Ebene, über die fremde nachgelagerte MS/NS-Umspannebenen angebunden sind</t>
  </si>
  <si>
    <t>Anzahl von Anschlusspunkten in der eigenen MS-Ebene, über die Letztverbraucher angebunden sind</t>
  </si>
  <si>
    <t>Anzahl von Anschlusspunkten in der eigenen MS/NS-Umspannebene, über die fremde MS/NS-Umspannebenen angebunden sind</t>
  </si>
  <si>
    <t>Anzahl von Anschlusspunkten in der eigenen MS/NS-Umspannebene, über die eigene nachgelagerte NS-Ebenen angebunden sind</t>
  </si>
  <si>
    <t>Anzahl von Anschlusspunkten in der eigenen MS/NS-Umspannebene, über die fremde nachgelagerte NS-Ebenen angebunden sind</t>
  </si>
  <si>
    <r>
      <t>Anzahl von Anschlusspunkten in der eigenen MS/NS-Umspannebene, über die Letztverbraucher angebunden sind</t>
    </r>
    <r>
      <rPr>
        <vertAlign val="superscript"/>
        <sz val="11"/>
        <rFont val="Segoe UI"/>
        <family val="2"/>
      </rPr>
      <t>5)</t>
    </r>
  </si>
  <si>
    <t>Anzahl von Anschlusspunkten in der eigenen NS-Ebene, über die fremde NS-Ebenen angebunden sind</t>
  </si>
  <si>
    <t>fremde Netze oder Anlagen</t>
  </si>
  <si>
    <r>
      <t>10</t>
    </r>
    <r>
      <rPr>
        <b/>
        <sz val="15"/>
        <color rgb="FF417DBE"/>
        <rFont val="Segoe UI"/>
        <family val="2"/>
      </rPr>
      <t>.</t>
    </r>
    <r>
      <rPr>
        <b/>
        <sz val="15"/>
        <color theme="0"/>
        <rFont val="Segoe UI"/>
        <family val="2"/>
      </rPr>
      <t xml:space="preserve"> </t>
    </r>
  </si>
  <si>
    <t>Änderungen gegenüber den Angaben zu den Versorgungsunterbrechungen gem. dem Bericht nach § 52 EnWG im Jahr 2016</t>
  </si>
  <si>
    <t>8.1</t>
  </si>
  <si>
    <t>8.2</t>
  </si>
  <si>
    <t>8.3</t>
  </si>
  <si>
    <t>8.4</t>
  </si>
  <si>
    <t>8.5</t>
  </si>
  <si>
    <t>8.6</t>
  </si>
  <si>
    <t>8.7</t>
  </si>
  <si>
    <t>8.8</t>
  </si>
  <si>
    <t>8.9</t>
  </si>
  <si>
    <t>8.10</t>
  </si>
  <si>
    <r>
      <t>Ermittlung des SAIDI</t>
    </r>
    <r>
      <rPr>
        <b/>
        <vertAlign val="subscript"/>
        <sz val="11"/>
        <rFont val="Segoe UI"/>
        <family val="2"/>
      </rPr>
      <t>ARegV</t>
    </r>
    <r>
      <rPr>
        <b/>
        <sz val="11"/>
        <rFont val="Segoe UI"/>
        <family val="2"/>
      </rPr>
      <t xml:space="preserve"> der NS-Ebene</t>
    </r>
  </si>
  <si>
    <r>
      <t>SAIDI</t>
    </r>
    <r>
      <rPr>
        <vertAlign val="subscript"/>
        <sz val="11"/>
        <rFont val="Segoe UI"/>
        <family val="2"/>
      </rPr>
      <t>ARegV</t>
    </r>
    <r>
      <rPr>
        <sz val="11"/>
        <rFont val="Segoe UI"/>
        <family val="2"/>
      </rPr>
      <t xml:space="preserve"> der NS-Ebene</t>
    </r>
  </si>
  <si>
    <r>
      <t>Ermittlung des ASIDI</t>
    </r>
    <r>
      <rPr>
        <b/>
        <vertAlign val="subscript"/>
        <sz val="11"/>
        <rFont val="Segoe UI"/>
        <family val="2"/>
      </rPr>
      <t>ARegV</t>
    </r>
    <r>
      <rPr>
        <b/>
        <sz val="11"/>
        <rFont val="Segoe UI"/>
        <family val="2"/>
      </rPr>
      <t xml:space="preserve"> der MS-Ebene</t>
    </r>
  </si>
  <si>
    <r>
      <t xml:space="preserve">Stromkreislänge Kabel </t>
    </r>
    <r>
      <rPr>
        <vertAlign val="superscript"/>
        <sz val="11"/>
        <rFont val="Segoe UI"/>
        <family val="2"/>
      </rPr>
      <t>2)</t>
    </r>
  </si>
  <si>
    <r>
      <t xml:space="preserve">Stromkreislänge Freileitung </t>
    </r>
    <r>
      <rPr>
        <vertAlign val="superscript"/>
        <sz val="11"/>
        <rFont val="Segoe UI"/>
        <family val="2"/>
      </rPr>
      <t>3)</t>
    </r>
  </si>
  <si>
    <t>unterbrochene Kundenminuten aus den o. g. Versorgungsunterbrechungen</t>
  </si>
  <si>
    <t>1.46</t>
  </si>
  <si>
    <t>Zählerwechsel (geplant)</t>
  </si>
  <si>
    <t>Dauer aller Versorgungsunterbrechungen mit dem Störungsanlass Zählerwechsel (geplant)</t>
  </si>
  <si>
    <t>Anzahl aller Versorgungsunterbrechungen mit dem Störungsanlass Zählerwechsel (geplant)</t>
  </si>
  <si>
    <t>Anzahl der von Versorgungsunterbrechungen mit dem Störungsanlass Zählerwechsel (geplant) betroffenen Letztverbraucher</t>
  </si>
  <si>
    <t>Unterbrochene Kundenminuten aller Versorgungsunterbrechungen mit dem Störungsanlass Zählerwechsel (geplant)</t>
  </si>
  <si>
    <t>Dauer aller Versorgungsunterbrechungen mit dem Störungsanlass höhere Gewalt</t>
  </si>
  <si>
    <t>Anzahl aller Versorgungsunterbrechungen mit dem Störungsanlass höhere Gewalt</t>
  </si>
  <si>
    <t>Anzahl der von Versorgungsunterbrechungen mit dem Störungsanlass höhere Gewalt betroffenen Letztverbraucher</t>
  </si>
  <si>
    <t>Unterbrochene Kundenminuten aller Versorgungsunterbrechungen mit dem Störungsanlass höhere Gewalt</t>
  </si>
  <si>
    <t>Dauer aller Versorgungsunterbrechungen mit dem Störungsanlass atmosphärische Einwirkung</t>
  </si>
  <si>
    <t>Anzahl aller Versorgungsunterbrechungen mit dem Störungsanlass atmosphärische Einwirkung</t>
  </si>
  <si>
    <t>Unterbrochene Kundenminuten aller Versorgungsunterbrechungen mit dem Störungsanlass atmosphärische Einwirkung</t>
  </si>
  <si>
    <t>Produkt aus "unterbrochene installlierte Bemessungsscheinleistung ONT" und "Dauer einer VU" aller Versorgungsunterbrechungen mit dem Störungsanlass höhere Gewalt</t>
  </si>
  <si>
    <t>Produkt aus "unterbrochene installlierte Bemessungsscheinleistung LVT" und "Dauer einer VU" aller Versorgungsunterbrechungen mit dem Störungsanlass höhere Gewalt</t>
  </si>
  <si>
    <t>Produkt aus "unterbrochene installlierte Bemessungsscheinleistung ONT" und "Dauer einer VU" aller Versorgungsunterbrechungen mit dem Störungsanlass Zählerwechsel (geplant)</t>
  </si>
  <si>
    <t>Produkt aus "unterbrochene installlierte Bemessungsscheinleistung LVT" und "Dauer einer VU" aller Versorgungsunterbrechungen mit dem Störungsanlass Zählerwechsel (geplant)</t>
  </si>
  <si>
    <t>Produkt aus "unterbrochene installlierte Bemessungsscheinleistung ONT" und "Dauer einer VU" aller Versorgungsunterbrechungen mit dem Störungsanlass atmosphärische Einwirkung</t>
  </si>
  <si>
    <t>Produkt aus "unterbrochene installlierte Bemessungsscheinleistung LVT" und "Dauer einer VU" aller Versorgungsunterbrechungen mit dem Störungsanlass atmosphärische Einwirkung</t>
  </si>
  <si>
    <t xml:space="preserve">Die geografische Fläche bezeichnet diejenige Gesamtfläche, über die sich die MS-Netzebene erstreckt. Bei der Ermittlung der geografischen Fläche ist auf die Statistik der statistischen Landesämter zurückzugreifen. Wird eine Gemeinde von mehreren Netzbetreibern versorgt, sind lediglich die entsprechenden Flächenanteile des betrachteten Netzbetreibers zu berücksichtigen und anzugeben.
Die geografische Flächen sind für die MS-Netzebene, jeweils bezogen auf den 31.12.2016 und 31.12.2017, anzugeben.
</t>
  </si>
  <si>
    <t xml:space="preserve">Die zeitgleiche Jahreshöchstlast über alle Entnahmen beschreibt die höchste zeitgleiche Summe aller Entnahmen (ohne Netzverluste) aus einer Netzebene. Entnahmen sind Abgaben an Letztverbraucher, geschlossene Verteilernetze, Weiterverteiler und an die nachgelagerte Netzebene. Die Zeitgleichheit ist bezogen auf die jeweilige Netzebene, d. h. die Höchstwerte können in den einzelnen Netz- oder Umspannebenen zu unterschiedlichen Zeitpunkten auftreten.
Liegen gemessene Werte für die Ermittlung der zeitgleichen Jahreshöchstlast nicht vollständig vor, ist eine sachgerechte Näherung vorzunehmen. Für Letztverbraucher, bei deren Stromlieferung in der Niederspannung gem. § 12 Abs. 1 StromNZV vereinfachte Verfahren (Standardlastprofil) angewendet wird, ist der tatsächliche viertelstundenscharfe Lastverlauf (Restlastkurve bzw. die Summe aus der Abgabe nach synthetischen Lastprofilen und dem Differenzbilanzkreis, ggf. abzüglich der Entnahmen nach Standardlastprofil   in höheren Netzebenen) anzuwenden. Für Letztverbraucher in höheren Netzebenen als der Niederspannung, bei deren Belieferung  gem. § 12 Abs. 1 StromNZV vereinfachte Verfahren (Standardlastprofil) angewendet werden, ist das Standardlastprofil in Ansatz zu bringen.
Die Angaben für die zeitgleiche Jahreshöchstlast ist  für die HS/MS-Umspannebene, MS-Netzebene, MS/NS-Umspannebene und die NS-Netzebene, jeweils bezogen auf den 31.12.2016 und 31.12.2017, anzugeben.
</t>
  </si>
  <si>
    <t xml:space="preserve">Die korrigierte zeitgleiche Jahreshöchstlast ist eine modifizierte "zeitgleiche Jahreshöchstlast über alle Entnahmen". Hier ist die zeitgleiche Jahreshöchstlast ohne die entnommenen Lasten von fremden Netzbetreibern anzugeben, die mit der gleichen Netz- oder Umspannebene an die betrachtete Netz- oder Umspannebene des Netzbetreibers angeschlossen sind, d. h. die horizontal an das eigene Netz angeschlossen sind (sog. Weiterverteiler auf gleicher Spannungsebene).
Wie die "zeitgleiche Jahreshöchstlast über alle Entnahmen" beschreibt die korrigierte zeitgleiche Jahreshöchstlast die höchste zeitgleiche Summe der Entnahmen (ohne Netzverluste) aus einer Netz- oder Umspannebene. Entnahmen sind Abgaben an Letztverbraucher, geschlossene Verteilernetze und an die nachgelagerte Netz- oder Umspannebene. Die Zeitgleichheit ist bezogen auf die jeweilige Netz- oder Umspannebene, d. h. die Höchstwerte können in den einzelnen Netz- oder Umspannebenen zu unterschiedlichen Zeitpunkten auftreten.
Liegen gemessene Werte für die Ermittlung der zeitgleichen Jahreshöchstlast nicht vollständig vor, ist eine sachgerechte Näherung vorzunehmen. Für Letztverbraucher, bei deren Stromlieferung in der Niederspannung gem. § 12 Abs. 1 StromNZV vereinfachte Verfahren (Standardlastprofil) angewendet wird, ist der tatsächliche viertelstundenscharfe Lastverlauf (Restlastkurve bzw. die Summe aus der Abgabe nach synthetischen Lastprofilen und dem Differenzbilanzkreis, ggf. abzüglich der Entnahmen nach Standardlastprofil in höheren Netzebenen) anzuwenden. Für Letztverbraucher in höheren Netzebenen als der Niederspannung, bei deren Belieferung gem. § 12 Abs. 1 StromNZV vereinfachte Verfahren (Standardlastprofil) angewendet werden, ist das Standardlastprofil in Ansatz zu bringen.
Die Angaben für die korrigierte zeitgleiche Jahreshöchstlast ist für die HS/MS-Umspannebene, MS-Netzebene, MS/NS-Umspannebene und die NS-Netzebene, jeweils bezogen auf den 31.12.2016 und 31.12.2017, anzugeben.
</t>
  </si>
  <si>
    <t xml:space="preserve">Die Stromkreislänge (SKL) beschreibt die Systemlänge (Gesamtheit der drei Phasen L1 + L2 + L3) der Kabel bzw. Freileitungen in einer Netzebene (z. B. L1 = L2 = L3 = 1 km, d. h. SKL = 1 km). Bei unterschiedlichen Phasenlängen ist die durchschnittliche Länge zu ermitteln. Die Anzahl der je Phase verwendeten Kabel ist für die Ermittlung der SKL nicht maßgeblich. Die SKL erstreckt sich über alle gepachteten, gemieteten oder anderweitig dem Netzbetreiber überlassene Kabel bzw. Freileitungen. Geplante, in Bau befindliche, vermietete, verpachtete oder stillgelegte Kabel bzw. Freileitungen sind nicht zu berücksichtigen.
Die Angaben für die Stromkreislänge sind für die MS- und die NS-Netzebene, jeweils bezogen auf den 31.12.2016 und 31.12.2017, anzugeben.
</t>
  </si>
  <si>
    <t xml:space="preserve">Die Stromkreislänge Kabel ist ohne die Hausanschlussleitungen und ohne die Straßenbeleuchtungskabel anzugeben.
Geplante, in Bau befindliche, an Dritte verpachtete sowie stillgelegte Kabel sind hier nicht zu berücksichtigen.
Die Angaben für die Stromkreislänge Kabel sind für die MS- und die NS-Netzebene, jeweils bezogen auf den 31.12.2016 und 31.12.2017, anzugeben.
</t>
  </si>
  <si>
    <t xml:space="preserve">Die Hausanschlussleitung ist die Verbindung zwischen der kundeneigenen Anlage und dem Energieversorgungsnetz der allgemeinen Versorgung gem. § 3 Nr. 17 EnWG. Für die Hausanschlussleitung sind die Stromkreislängen in Ansatz zu bringen, die i. S. v. § 6 Netzanschlussverordnung (NAV) (bzw. i. S. v. entsprechenden Regelungen der AVBEltV) hergestellt wurden und die i. S. v. § 9 NAV (bzw. die i. S. v. entsprechenden Regelungen der AVBEltV) durch den Anschlussnehmer erstattet wurden. Bei Netzanschlüssen außerhalb des Geltungsbereichs der NAV (bzw. AVBEltV) sind für Hausanschlussleitungen, bei denen vergleichbar verfahren wurde ebenfalls die Stromkreislängen in Ansatz zu bringen. Geplante, in Bau befindliche, an Dritte verpachtete sowie stillgelegte Kabel sind nicht zu berücksichtigen.
Die Angaben für die Stromkreislänge Kabel Hausanschlüsse sind für die NS-Netzebene, jeweils bezogen auf den 31.12.2016 und 31.12.2017, anzugeben.
</t>
  </si>
  <si>
    <t xml:space="preserve">Summe der Stromkreislängen aller vom Netzbetreiber betriebenen Straßenbeleuchtungskabel, einschließlich der notwendigen Anschlusskabel.
Straßenbeleuchtungen dienen der Beleuchtung von Straßen, Plätzen oder Freiflächen.
Wichtig: Es dürfen ausschließlich des Stromkreislängen von Straßenbeleuchtungskabeln genannt werden, wenn die Kosten im Tätigkeitsabschluss der Geschäftsjahre 2015, 2016 und 2017 für die Verteilung von Elektrizität enthalten sind.
Geplante, in Bau befindliche, an Dritte verpachtete sowie stillgelegte Straßenbeleuchtungskabel sind nicht zu berücksichtigen.
Die Angaben für die Stromkreislänge der Straßenbeleuchtungskabel sind für die NS- und die MS-Netzebene, jeweils bezogen auf den 31.12.2016 und 31.12.2017, anzugeben.
</t>
  </si>
  <si>
    <t xml:space="preserve">Die Stromkreislänge Freileitungen ist ohne Hausanschluss- und ohne Straßenbeleuchtungsfreileitungen anzugeben.
Geplante, in Bau befindliche, an Dritte verpachtete sowie stillgelegte Kabel sind hier nicht zu berücksichtigen.
Die Angaben für die Stromkreislänge Freileitungen sind für die MS- und die NS-Netzebene, jeweils bezogen auf den 31.12.2016 und 31.12.2017, anzugeben.
</t>
  </si>
  <si>
    <t xml:space="preserve">Die Hausanschlussleitung ist die Verbindung zwischen der kundeneigenen Anlage und dem Energieversorgungsnetz der allgemeinen Versorgung gem. § 3 Nr. 17 EnWG. Für die Hausanschlussleitung sind die Stromkreislängen in Ansatz zu bringen, die i. S. v. § 6 Netzanschlussverordnung (NAV) (bzw. i. S. v. entsprechenden Regelungen der AVBEltV) hergestellt wurden und die i. S. v. § 9 NAV (bzw. die i. S. v. entsprechenden Regelungen der AVBEltV) durch den Anschlussnehmer erstattet wurden. Bei Netzanschlüssen außerhalb des Geltungsbereichs der NAV (bzw. AVBEltV) sind für Hausanschlussleitungen, bei denen vergleichbar verfahren wurde ebenfalls die Stromkreislängen in Ansatz zu bringen. Geplante, in Bau befindliche, an Dritte verpachtete sowie stillgelegte Freileitungen sind nicht zu berücksichtigen.
Die Angaben für die Stromkreislänge Freileitungen Hausanschlüsse sind für die NS-Netzebene, jeweils bezogen auf den 31.12.2016 und 31.12.2017, anzugeben.
</t>
  </si>
  <si>
    <t xml:space="preserve">Anschlusspunkte von Letztverbrauchern sind Punkte, an denen eine Übergabe (Phasen L1+L2+L3 = 1 Übergabepunkt) von Elektrizität an Letztverbraucher und geschlossene Verteilernetze gemäß § 110 Abs. 2 EnWG stattfindet. Diese umfassen auch die Übergabe an kundeneigene Stationen und Umspannstationen. Anschlusspunkte in der Niederspannung sind die Hausanschlüsse. Hat ein Letztverbraucher mehrere Übergabepunkte, ist jeder Übergabepunkt (Phasen L1+L2+L3 = 1 Übergabepunkt) separat als Anschlusspunkt zu nennen.
Die Anschlusspunkte von Letztverbrauchern, die über singulär genutzte Betriebsmittel angeschlossen sind, sollen in der Spannungsebene berücksichtigt werden, in der die Letztverbraucher technisch angeschlossen sind.
Sind Letztverbraucher über kundeneigene Stationen/ Umspannstationen an das Netz angeschlossen, sind hier die Stationen/ Umspannstationen als Anschlusspunkte zugrunde zu legen. Eine Station/ Umspannstation ist dabei genau ein Anschlusspunkt.
Anschlusspunkte an Straßenbeleuchtung sind hier nicht zu nennen.
Die Angaben zur Anzahl der Anschlusspunkte an Letztverbraucher sind für die HS/MS-Umspannebene, die MS-Netzebene, die MS/NS-Umspannebene und die NS-Netzebene, jeweils bezogen auf den 31.12.2016 und 31.12.2017, anzugeben.
</t>
  </si>
  <si>
    <r>
      <t xml:space="preserve">Bei den Anschlusspunkten fremder nachgelagerter Netz- oder Umspannebenen ist eine Differenzierung vorzunehmen.
</t>
    </r>
    <r>
      <rPr>
        <b/>
        <i/>
        <sz val="11"/>
        <rFont val="Segoe UI"/>
        <family val="2"/>
      </rPr>
      <t xml:space="preserve">
- Anschlusspunkte in den Netzebenen:</t>
    </r>
    <r>
      <rPr>
        <sz val="11"/>
        <rFont val="Segoe UI"/>
        <family val="2"/>
      </rPr>
      <t xml:space="preserve"> Bei Anschlusspunkten, an denen eine Übergabe an eine direkt nachgelagerte Umspannebene eines fremden Netzbetreibers stattfindet, ist die Station als Anschlusspunkt zugrunde zu legen. Eine Station ist dabei genau ein Punkt, an dem die nachgelagerte Umspannebene des fremden Netzbetreibers angeschlossen ist. Eine Station kann auf mehreren Netzebenen als Anschlusspunkt erfasst werden, wenn bspw. in einer Station eine Umspannung von der HS- zu MS-Netzebene und MS- zu NS-Netzebene erfolgt. Dann ist jeweils ein Anschlusspunkt in der HS-Netzebene und MS-Netzebene zu zählen. Anschlusspunkte an geschlossene Verteilernetze gemäß § 110 Abs. 2 EnWG, sind nur bei der Anzahl von Anschlusspunkten an Letztverbraucher zu berücksichtigen.
</t>
    </r>
    <r>
      <rPr>
        <b/>
        <i/>
        <sz val="11"/>
        <rFont val="Segoe UI"/>
        <family val="2"/>
      </rPr>
      <t xml:space="preserve">
- Anschlusspunkte in den Umspannebenen:</t>
    </r>
    <r>
      <rPr>
        <sz val="11"/>
        <rFont val="Segoe UI"/>
        <family val="2"/>
      </rPr>
      <t xml:space="preserve"> Bei Anschlusspunkten, an denen eine Übergabe an eine direkt nachgelagerte Netzebene eines fremden Netzbetreibers stattfindet, sind die Netzabgänge von der Sammelschiene in diese nachgelagerte Netzebene als Anschlusspunkte anzugeben. Ein Netzabgang (Phasen L1+L2+L3 = 1 Netzabgang) ist dabei genau ein Punkt, an dem die nachgelagerte Netzebene des fremden Netzbetreibers angeschlossen ist. Somit ist je Netzabgang (Phasen L1+L2+L3 = 1 Netzabgang) an dem eine nachgelagerte Netzebene eines fremden Netzbetreibers angeschlossen ist, ein Anschlusspunkt anzugeben. Reserveanschlüsse (Phasen L1+L2+L3 = 1 Netzabgang) sind ebenfalls zu berücksichtigen. Anschlusspunkte an geschlossene Verteilernetze gemäß § 110 Abs. 2 EnWG, sind nur bei der Anzahl von Anschlusspunkten an Letztverbraucher zu berücksichtigen, somit sind sie hier nicht zu berücksichtigen.
Die Anschlusspunkte von nachgelagerten fremden Netzbetreibern, die über singuläre Betriebsmittel angeschlossen sind, sollen in der Spannungsebene berücksichtigt werden, in der sie technisch angeschlossen sind.
Die Angaben zur Anzahl von Anschlusspunkten an fremden nachgelagerten Netz- und Umspannebenen sind für die HS/MS-Umspannebene, die MS-Netzebene, und für die MS/NS-Umspannebene, jeweils bezogen auf den 31.12.2015, 31.12.2016 und 31.12.2017, anzugeben.
Die Angaben zur Anzahl der Anschlusspunkte  sind für die HS/MS-Umspannebene, die MS-Netzebene, die MS/NS-Umspannebene und die NS-Netzebene, jeweils bezogen auf den 31.12.2016 und 31.12.2017, anzugeben.
</t>
    </r>
  </si>
  <si>
    <r>
      <t xml:space="preserve">Bei den Anschlusspunkten von fremden Netz- und Umspannebenen auf der gleichen Netz- oder Umspannebene ist eine Differenzierung vorzunehmen.
</t>
    </r>
    <r>
      <rPr>
        <b/>
        <i/>
        <sz val="11"/>
        <rFont val="Segoe UI"/>
        <family val="2"/>
      </rPr>
      <t>- Anschlusspunkte in den Netzebenen:</t>
    </r>
    <r>
      <rPr>
        <sz val="11"/>
        <rFont val="Segoe UI"/>
        <family val="2"/>
      </rPr>
      <t xml:space="preserve"> Bei Anschlusspunkten, an denen eine Übergabe an eine direkt mit der eigenen Netzebene verbundene gleiche Netzebene eines fremden Netzbetreibers stattfindet und eine Station (Station mit Netzkuppeltransformator(en) oder Schaltstation) zwischengeschaltet ist, ist die Station als Anschlusspunkt zugrunde zu legen. Eine Station ist dabei genau ein Punkt, an dem die gleiche Netzebene eines fremden Netzbetreibers angeschlossen ist. Anschlusspunkte an geschlossene Verteilernetze gemäß § 110 Abs. 2 EnWG, sind nur bei der Anzahl von Anschlusspunkten an Letztverbraucher zu berücksichtigen.
Bei Anschlusspunkten, an denen eine Übergabe an eine direkt mit der eigenen Netzebene verbundene gleiche Netzebene eines fremden Netzbetreibers stattfindet und die über ein durchlaufendes Kabel- bzw. Freileitungssystem (Phasen L1+L2+L3) realisiert wurde (keine Station zwischengeschaltet), ist für jedes Kabel- bzw. Freileitungssystem ein Anschlusspunkt zu nennen. Anschlusspunkte an geschlossene Verteilernetze gemäß § 110 Abs. 2 EnWG, sind nur bei der Anzahl von Anschlusspunkten an Letztverbraucher zu berücksichtigen.
</t>
    </r>
    <r>
      <rPr>
        <b/>
        <i/>
        <sz val="11"/>
        <rFont val="Segoe UI"/>
        <family val="2"/>
      </rPr>
      <t>- Anschlusspunkte in den Umspannebenen:</t>
    </r>
    <r>
      <rPr>
        <sz val="11"/>
        <rFont val="Segoe UI"/>
        <family val="2"/>
      </rPr>
      <t xml:space="preserve"> Bei Anschlusspunkten, an denen eine Übergabe an eine direkt mit der eigenen Umspannebene verbundene gleiche Umspannebene eines fremden Netzbetreibers stattfindet, ist für jedes System (Phasen L1+L2+L3) ein Anschlusspunkt zu nennen. Anschlusspunkte an geschlossene Verteilernetze gemäß § 110 Abs. 2 EnWG, sind nur bei der Anzahl von Anschlusspunkten an Letztverbraucher zu berücksichtigen.
Die Angaben zu den Anschlusspunkten von fremden Netz- und Umspannebenen auf der gleichen Netz- oder Umspannebene sind für die HS/MS-Umspannebene, die MS-Netzebene, die MS/NS-Umspannebene und für die NS-Netzebene, jeweils bezogen auf den 31.12.2016 und 31.12.2017, anzugeben.
</t>
    </r>
  </si>
  <si>
    <r>
      <t xml:space="preserve">Auch an dieser Stelle ist eine Differenzierung vorzunehmen:
</t>
    </r>
    <r>
      <rPr>
        <b/>
        <i/>
        <sz val="11"/>
        <rFont val="Segoe UI"/>
        <family val="2"/>
      </rPr>
      <t>- Anschlusspunkte in den Netzebenen:</t>
    </r>
    <r>
      <rPr>
        <sz val="11"/>
        <rFont val="Segoe UI"/>
        <family val="2"/>
      </rPr>
      <t xml:space="preserve"> Bei Anschlusspunkten, an denen eine Übergabe an eine direkt nachgelagerte eigene Umspannebene stattfindet, ist die Station als Anschlusspunkt zugrunde zu legen. Eine Station ist dabei genau ein Punkt, an dem die nachgelagerte eigene Umspannebene angeschlossen ist. Eine Station kann auf mehreren Netzebenen als Anschlusspunkt erfasst werden, wenn beispielsweise in einer Station eine Umspannung von Hoch- zu Mittelspannung und Mittel- zu Niederspannung erfolgt. Dann ist jeweils ein Anschlusspunkt in der Hoch- und Mittelspannung zu zählen. Stationen mit eigenen Netzkuppeltransformatoren, die zwei eigene gleiche Netzebenen (z. B. Mittelspannungsebene 20 kV/ 10 kV) miteinander verbinden, sind ebenfalls mit zu erfassen. Eine Station ist dabei genau ein Punkt.
</t>
    </r>
    <r>
      <rPr>
        <b/>
        <i/>
        <sz val="11"/>
        <rFont val="Segoe UI"/>
        <family val="2"/>
      </rPr>
      <t>- Anschlusspunkte in den Umspannebenen:</t>
    </r>
    <r>
      <rPr>
        <sz val="11"/>
        <rFont val="Segoe UI"/>
        <family val="2"/>
      </rPr>
      <t xml:space="preserve"> Bei Anschlusspunkten, an denen eine Übergabe an eine direkt nachgelagerte eigene Netzebene stattfindet, sind die Netzabgänge (Phasen L1+L2+L3 = 1 Netzabgang) von der Sammelschiene in diese nachgelagerte Netzebene als Anschlusspunkte anzugeben. Ein Netzabgang (Phasen L1+L2+L3 = 1 Netzabgang) ist dabei genau ein Punkt, an dem die nachgelagerte eigene Netzebene angeschlossen ist. Somit ist je Netzabgang (Phasen L1+L2+L3 = 1 Netzabgang), an dem eine nachgelagerte eigene Netzebene angeschlossen ist, ein Anschlusspunkt anzugeben. Reserveanschlüsse(Phasen L1+L2+L3 = 1 Netzabgang) sind ebenfalls zu berücksichtigen.
Die Angaben zu den Anschlusspunkten sind für die HS/MS-Umspannebene, die MS-Netzebene, die MS/NS-Umspannebene und für die NS-Netzebene, jeweils bezogen auf den 31.12.2015, 31.12.2016 und 31.12.2017, anzugeben.
</t>
    </r>
  </si>
  <si>
    <t xml:space="preserve">Unterbrochene Kundenminuten sind das Produkt aus der Anzahl der innerhalb einer (Wieder-)Versorgungsstufe unterbrochenen Letztverbraucher multipliziert mit der Dauer der Versorgungsunterbrechung in der jeweiligen (Wieder-)Versorgungsstufe. Es ist über alle (Wieder-) Versorgungsstufen zu summieren. Vgl. hierzu: Vorgaben zur formalen Gestaltung des Berichtes nach § 52 EnWG (Allgemeinverfügung 605/8135, vom 22.02.2006).
Die Angaben zu den Kundenminuten sind auf den 31.12.2016 und 31.12.2017 zu beziehen.
</t>
  </si>
  <si>
    <t xml:space="preserve">Die Bemessungsscheinleistung der ausgefallenen Ortsnetznetzkuppeltransformatoren ist anzugeben. Treten bei einer Versorgungsunterbrechung mehrere
(Wieder-)Versorgungsstufen auf, so ist die Summe der unterbrochenen Bemessungsscheinleistung aller unterbrochenen Transformatoren anzugeben. Dabei sind die Transformatoren, die nach einer zwischenzeitlichen Wiederversorgung erneut unterbrochen werden, nochmals zu berücksichtigen. Ist die Bemessungsscheinleistung eines Transformators nicht bekannt, so ist sie näherungsweise anzugeben. Vgl. hierzu: Vorgaben zur formalen Gestaltung des Berichtes nach § 52 EnWG (Allgemeinverfügung 605/8135, vom 22.02.2006).
Wird hier ein Näherungswert angegeben, so ist dies im Tabellenblatt Erläuterungen zu dokumentieren.
Die Angaben zur Bemessungsscheinleistung sind auf den 31.12.2016 und 31.12.2017 zu beziehen und in der Einheit Megavoltampere (MVA) anzugeben.
</t>
  </si>
  <si>
    <t xml:space="preserve">Die Bemessungsscheinleistung der ausgefallenen Letztverbrauchertransformatoren ist anzugeben. Treten bei einer Versorgungsunterbrechung mehrere
(Wieder-)Versorgungsstufen auf, so ist die Summe der unterbrochenen Bemessungsscheinleistung aller unterbrochenen Transformatoren anzugeben. Dabei sind die Transformatoren, die nach einer zwischenzeitlichen Wiederversorgung erneut unterbrochen werden, nochmals zu berücksichtigen. Ist die Bemessungsscheinleistung eines Transformators nicht bekannt, so ist sie näherungsweise anzugeben. Vgl. hierzu: Vorgaben zur formalen Gestaltung des Berichtes nach § 52 EnWG (Allgemeinverfügung 605/8135, vom 22.02.2006).
Wird hier ein Näherungswert angegeben, so ist dies im Tabellenblatt Erläuterungen zu dokumentieren.
Die Angaben zur Bemessungsscheinleistung sind auf den 31.12.2016 und 31.12.2017 zu beziehen und in der Einheit Megavoltampere (MVA) anzugeben.
</t>
  </si>
  <si>
    <t xml:space="preserve">Summe der Produkte aus installierter Bemessungsscheinleistung der innerhalb einer (Wieder-)Versorgungsstufe unterbrochenen Netzkuppeltransformatoren multipliziert mit der Dauer der Versorgungsunterbrechung i in der jeweiligen (Wieder-)Versorgungsstufe. Vgl. hierzu: Vorgaben zur formalen Gestaltung des Berichtes nach § 52 EnWG (Allgemeinverfügung 605/8135, vom 22.02.2006).
Die Angaben sind auf den 31.12.2016 und 31.12.2017 zu beziehen.
</t>
  </si>
  <si>
    <r>
      <t xml:space="preserve">Der ASIDI ist - vergleichbar dem SAIDI für die Niederspannung - die Kenngröße der Netzzuverlässigkeit in der Mittelspannung. 
Der ASIDI berechnet sich, in dem die Summe über die Produkte aus der Dauer einer Versorgungsunterbrechung i und der durch die Versorgungsunterbrechung i unterbrochenen Bemessungsscheinleistung von Ortsnetz- oder Letztverbrauchertransformatoren gebildet wird. Diese Summe, die die Versorgungsunterbrechungen in der Mittelspannung berücksichtigt, ist anschließend durch die installierte Bemessungsscheinleistung der Ortsnetz- und Letztverbrauchertransformatoren zu dividieren.
</t>
    </r>
    <r>
      <rPr>
        <b/>
        <i/>
        <sz val="11"/>
        <rFont val="Segoe UI"/>
        <family val="2"/>
      </rPr>
      <t>ASIDI = Summe(Dauer einer Versorgungsunterbrechung i * unterbrochene Bemessungsscheinleistung) / installierte Bemessungsscheinleistung</t>
    </r>
    <r>
      <rPr>
        <sz val="11"/>
        <rFont val="Segoe UI"/>
        <family val="2"/>
      </rPr>
      <t xml:space="preserve">
Bei der Ermittlung des SAIDI werden alle ungeplanten Versorgungsunterbrechungen berücksichtigt, die den Störungsanlässen: atmosphärische Einwirkung, Einwirkungen Dritter und Zuständigkeit des Netzbetreibers/kein erkennbarer Anlass (jeweils mit dem Faktor 1) zugeordnet sind. Weiterhin sind alle sonstigen, geplanten Versorgungsunterbrechungen mit dem Faktor 0,5 zu berücksichtigten.
Die ASIDI-Werte sind auf den 31.12.2016 und 31.12.2017 zu beziehen.
</t>
    </r>
  </si>
  <si>
    <r>
      <t xml:space="preserve">Die versorgte Fläche bezeichnet diejenige Fläche innerhalb des erschlossenen Gebiets, die über das Stromversorgungsnetz versorgt wird. Als versorgte Fläche wird insoweit die Summe der folgenden Nutzungsartengruppen gemäß des Kataloges der tatsächlichen Nutzungsarten im Liegenschaftskataster und ihrer Begriffsbestimmungen (Nutzungsartenkatalog) verstanden: 1.) 11.000 Wohnbaufläche, 2.) 12.000 Industrie- und Gewerbefläche, 3.) 16.000 Fläche gemischter Nutzung, 4.) 17.000 Fläche besonderer funktionaler Prägung, 5.) 18.000 Sport-, Freizeit- und Erholungsfläche, 5.1) </t>
    </r>
    <r>
      <rPr>
        <u/>
        <sz val="11"/>
        <color rgb="FF000000"/>
        <rFont val="Segoe UI"/>
        <family val="2"/>
      </rPr>
      <t>Abzüglich</t>
    </r>
    <r>
      <rPr>
        <sz val="11"/>
        <color rgb="FF000000"/>
        <rFont val="Segoe UI"/>
        <family val="2"/>
      </rPr>
      <t xml:space="preserve"> 18.400 Grünanlage, 6.) 21.000 Straßenverkehr, 7.) 22.000 Weg und 8.) 23.000 Platz.
Die versorgte Fläche ist für die NS-Netzebene, jeweils bezogen auf den 31.12.2016 und 31.12.2017, anzugeben.
</t>
    </r>
  </si>
  <si>
    <t xml:space="preserve">Angaben, die nicht vorliegen oder nicht ermittelt werden können, sind durch den Netzbetreiber zu berechnen oder möglichst exakt zu schätzen. Sollten Angaben berechnet oder geschätzt worden sein, so ist dies der gegenüber der Bundesnetzagentur anzuzeigen, die Verfahren zur Ermittlung dieser Angaben sind zu dokumentieren.
</t>
  </si>
  <si>
    <t xml:space="preserve">Umspannebenen sind Bereiche von Elektrizitätsversorgungsnetzen, in welchen die Spannung elektrischer Energie von Höchst- zu Hochspannung, Hoch- zu Mittelspannung oder Mittel- zu Niederspannung geändert wird (§ 2 Nr. 12 StromNEV).
In der Umspannebene sind die Transformatoren als wesentliche Bindeglieder zwischen Netzebenen anzusehen. Mit der Übertragung elektrischer Energie zwischen verschiedenen Spannungsebenen wird die entscheidende Funktion der Umspannebene erfüllt.
Strukturparameter sind für eine Umspannebene nur dann anzugeben, sofern auch Transformatoren als wesentliches Betriebsmittel   einer Umspannebene betrieben werden. Die Nutzung nachrangiger Betriebsmittel, wie etwa Sammelschienen, ist insoweit nicht ausreichend.
Eine Umspannung innerhalb der einzelnen Netzebenen (z. B. innerhalb der Mittelspannung) ist Bestandteil der jeweiligen Netzebene.
</t>
  </si>
  <si>
    <t xml:space="preserve">Nachgelagerte Netz- und Umspannebenen sind an die jeweilige betrachtete Netz- oder Umspannebene angeschlossene niedrigere Netz- oder Umspannebenen. Hierbei kann es sich um eine eigene oder fremde Netz- oder Umspannebene handeln.
</t>
  </si>
  <si>
    <t xml:space="preserve">Eine Kostenstelle umfasst die Hauptkostenstelle der jeweiligen Netz- oder Umspannebene, die jeweilige Nebenkostenstelle Messung, Messstellenbetrieb und Abrechnung der jeweiligen Netz- oder Umspannebene und für die Niederspannung zusätzlich die Hauptkostenstelle Hausanschlussleitung und Hausanschlüsse.
Die Kostenstellen sind auf  das Kalenderjahr 2017 bezogen und in der Einheit Euro anzugeben.
</t>
  </si>
  <si>
    <t xml:space="preserve">Letztverbraucher sind Kunden, die Energie für den eigenen Verbrauch kaufen. Dies sind bspw. Haushalte, Gewerbebetriebe, Industriebetriebe oder landwirtschaftliche Betriebe. Maßgeblich für die Zählung von Letztverbrauchern sind die Anschlusspunkte. In einem Mehrparteienhaus mit getrennten Haushalten ist jeder Haushalt separat zu zählen. Mehrere Zählpunkte werden am selben Anschlusspunkt zusammengefasst, wenn sie für die Abrechnung von besonderen Verträgen wie z. B. Nachtstromspeicheranlagen, Wärmepumpen etc. erforderlich sind, vgl. Vorgaben zur formalen Gestaltung des Berichtes nach § 52 EnWG (Allgemeinverfügung 605/8135, vom 22.02.2006).
Die Anzahl der Letztverbraucher ist für die HS/MS-Umspannebene, MS-Netzebene, MS/NS-Umspannebene und die NS-Netzebene, jeweils bezogen auf den 31.12.2016 und 31.12.2017, anzugeben.
</t>
  </si>
  <si>
    <r>
      <t>Summe der Stromkreislängen aller vom Netzbetreiber betriebenen Straßenbeleuchtungskabel, einschließlich der notwendigen Anschlusskabel.
Straßenbeleuchtungen dienen der Beleuchtung von Straßen, Plätzen oder Freiflächen.</t>
    </r>
    <r>
      <rPr>
        <b/>
        <i/>
        <sz val="11"/>
        <rFont val="Segoe UI"/>
        <family val="2"/>
      </rPr>
      <t xml:space="preserve"> Wichtig:</t>
    </r>
    <r>
      <rPr>
        <sz val="11"/>
        <rFont val="Segoe UI"/>
        <family val="2"/>
      </rPr>
      <t xml:space="preserve"> Es dürfen ausschließlich die Stromkreislängen von Straßenbeleuchtungsfreileitungen genannt werden, wenn die Kosten im Tätigkeitsabschluss der Geschäftsjahre 2015, 2016 und 2017 für die Verteilung von Elektrizität enthalten sind. Geplante, in Bau befindliche, an Dritte verpachtete sowie stillgelegte Straßenbeleuchtungskabel sind nicht zu berücksichtigen.
Die Angaben für die Stromkreislänge der Straßenbeleuchtungsfreileitungen sind für die NS- und die MS-Netzebene, jeweils bezogen auf den 31.12.2016 und 31.12.2017, anzugeben.
</t>
    </r>
  </si>
  <si>
    <t xml:space="preserve">Ortsnetztransformatoren sind Netzkuppeltransformatoren. Sie verbinden die MS- und die NS-Netzebene miteinander und dienen der Speisung des unterlagerten Niederspannungsnetzes. Auch die Ortsnetztransformatoren werden zum Netz ihrer Oberspannungsseite gezählt.
Die Bemessungsscheinleistung aller installierten Ortsnetztransformatoren ist anzugeben. Eine Anlage gilt als installiert, wenn sie in den laufenden Betrieb des Stromnetzes eingebunden ist und insoweit verwendet wird. Als nicht installiert gelten geplante, in Bau befindliche sowie stillgelegte Anlagen. Vgl. hierzu: Vorgaben zur formalen Gestaltung des Berichtes nach § 52 EnWG (Allgemeinverfügung 605/8135, vom 22.02.2006).
Die Angaben zur Bemessungsscheinleistung sind auf den 31.12.2016 und 31.12.2017 zu beziehen und in der Einheit Megavoltampere (MVA) anzugeben.
</t>
  </si>
  <si>
    <r>
      <t xml:space="preserve">Der SAIDI ist die Kenngröße der Netzzuverlässigkeit in der Niederspannung. Der SAIDI beschreibt die durchschnittliche kumulierte Unterbrechungsdauer pro Jahr pro angeschlossenen Kunden. Der SAIDI gibt an, wie lange ein Kunde durchschnittlich im Jahr von der Versorgung mit Elektrizität unterbrochen war.
Der SAIDI berechnet sich, in dem die Summe über die Produkte aus der Dauer einer Versorgungsunterbrechung i und der Anzahl der durch die Versorgungsunterbrechung i unterbrochenen Letztverbraucher gebildet wird. Diese Summe, die die Versorgungsunterbrechungen der Niederspannung berücksichtigt, ist anschließend durch die Anzahl der in MS/NS-Umspannebene und NS-Netzebene angeschlossenen Letztverbraucher zu dividieren.
</t>
    </r>
    <r>
      <rPr>
        <b/>
        <i/>
        <sz val="11"/>
        <rFont val="Segoe UI"/>
        <family val="2"/>
      </rPr>
      <t xml:space="preserve">
SAIDI = Summe(Dauer einer Versorgungsunterbrechung i * unterbrochene Letztverbraucher) / Anzahl der angeschlossenen Letztverbraucher der MS/NS und NS</t>
    </r>
    <r>
      <rPr>
        <sz val="11"/>
        <rFont val="Segoe UI"/>
        <family val="2"/>
      </rPr>
      <t xml:space="preserve">
Bei der Ermittlung des SAIDI werden alle ungeplanten Versorgungsunterbrechungen berücksichtigt, die den Störungsanlässen: atmosphärische Einwirkung, Einwirkungen Dritter und Zuständigkeit des Netzbetreibers/kein erkennbarer Anlass (jeweils mit dem Faktor 1) zugeordnet sind. Weiterhin sind alle sonstigen, geplanten Versorgungsunterbrechungen mit dem Faktor 0,5 zu berücksichtigten.
Die SAIDI-Werte sind auf den 31.12.2016 und 31.12.2017 zu beziehen.
</t>
    </r>
  </si>
  <si>
    <t>1) Für die Umstellungsphase sind auch die "Hinweise zur Ermittlung von Flächendaten im Rahmen des Erweiterungsfaktors" vom 01.10.2014 zu beachten.</t>
  </si>
  <si>
    <t>Anzahl von Anschlusspunkten an Straßenbeleuchtungen die über ein Beleuchtungskabel/ eine Beleuchtungsfreileitung an die eigene Umspannebene MS/NS der öffentlichen Versorgung angebunden sind (Variante 3)</t>
  </si>
  <si>
    <t>Anzahl der von Versorgungsunterbrechungen mit dem Störungsanlass atmosphärische Einwirkung betroffenen Letztverbraucher</t>
  </si>
  <si>
    <t>SAIDI des Störungsanlasses atmosphärische Einwirkung</t>
  </si>
  <si>
    <t>SAIDI des Störungsanlasses höhere Gewalt</t>
  </si>
  <si>
    <t>SAIDI des Störungsanlasses Zählerwechsel (geplant)</t>
  </si>
  <si>
    <t>ASIDI des Störungsanlasses atmosphärische Einwirkung</t>
  </si>
  <si>
    <t>ASIDI des Störungsanlasses Einwirkungen Dritter</t>
  </si>
  <si>
    <t>ASIDI des Störungsanlasses höhere Gewalt</t>
  </si>
  <si>
    <t>ASIDI des Störungsanlasses Zählerwechsel (geplant)</t>
  </si>
  <si>
    <t>installierte Bemessungsscheinleistung von Ortsnetz- und Letztverbrauchertransformatoren in der MS-Ebene</t>
  </si>
  <si>
    <t>1.47</t>
  </si>
  <si>
    <t xml:space="preserve">Produkt aus "unterbrochene installierte Bemessungsscheinleistung ONT" und "Dauer einer VU" aller Versorgungsunterbrechungen mit dem Störungsanlass…
</t>
  </si>
  <si>
    <t xml:space="preserve">Produkt aus "unterbrochene installierte Bemessungsscheinleistung LVT" und "Dauer einer VU" aller Versorgungsunterbrechungen mit dem Störungsanlass...
</t>
  </si>
  <si>
    <t xml:space="preserve">Zählerwechsel als eine häufig vorkommende und weitgehend standardisierte Art einer geplanten (angekündigten) Versorgungsunterbrechung können im Rahmen einer Sammelmeldung als eine Versorgungsunterbrechung gemeldet werden. Dabei sind die zu meldenden Daten über alle Zählerwechsel eines Kalenderjahres zu kumulieren.
</t>
  </si>
  <si>
    <t>Letztverbrauchertransformator</t>
  </si>
  <si>
    <t xml:space="preserve">Es ist die Bemessungsscheinleistung aller installierten Letztverbrauchertransformatoren anzugeben. Eine Anlage gilt als installiert, wenn sie in den laufenden Betrieb des Stromnetzes eingebunden ist und insoweit verwendet wird. Als nicht installiert gelten geplante, in Bau befindliche sowie stillgelegte Anlagen. Ist die installierte Bemessungsscheinleistung nicht bekannt, ist diese geeignet zu schätzen bzw. die vertraglich vereinbarte maximale Leistung anzugeben.  Vgl. hierzu: Vorgaben zur formalen Gestaltung des Berichtes nach § 52 EnWG (Allgemeinverfügung 605/8135, vom 22.02.2006).
Wird hier eine Schätzung vorgenommen oder wird die vertraglich vereinbarte maximale Leistung angegeben, so ist dies im Tabellenblatt Erläuterungen zu dokumentieren. 
Die Angaben zur Bemessungsscheinleistung sind auf den 31.12.2016 und 31.12.2017 zu beziehen und in der Einheit Megavoltampere (MVA) anzugeben.
</t>
  </si>
  <si>
    <t xml:space="preserve">Letztverbrauchertransformatoren sind Transformatoren, an die ausschließlich Letztverbraucher an das Netz eines Netzbetreibers angeschlossen sind. Die Eigentums- und Betriebsverhältnisse sind dabei unerheblich. Letztverbrauchertransformatoren werden nur zum Netz ihrer Oberspannungsseite gezählt.
</t>
  </si>
  <si>
    <t xml:space="preserve">Netzkuppeltransformatoren sind Transformatoren, über die eine nachgelagerte Netzebene an eine vorgelagerte Netzebene angeschlossen ist. Kuppeltransformatoren, die gleiche Netzebenen miteinander verbinden sind nicht zu zählen. Transformatoren werden nur zum Netz ihrer Oberspannungsseite gezählt. Ortsnetztransformatoren sind Netzkuppeltransformatoren von MS zu NS zur Speisung eines unterlagerten Niederspannungsnetzes. Vgl. hierzu: Vorgaben zur formalen Gestaltung des Berichtes nach § 52 EnWG (Allgemeinverfügung 605/8135, vom 22.02.2006).
</t>
  </si>
  <si>
    <t xml:space="preserve">Summe der Produkte aus installierter Bemessungsscheinleistung der innerhalb einer (Wieder-)Versorgungsstufe unterbrochenen Letztverbrauchertransformatoren multipliziert mit der Dauer der Versorgungsunterbrechung i in der jeweiligen (Wieder-) Versorgungsstufe. Vgl. hierzu: Vorgaben zur formalen Gestaltung des Berichtes nach § 52 EnWG (Allgemeinverfügung 605/8135, vom 22.02.2006).
Die Angaben sind auf 31.12.2015, 31.12.2016 und 31.12.2017 zu beziehen.
</t>
  </si>
  <si>
    <r>
      <t>ASIDI</t>
    </r>
    <r>
      <rPr>
        <vertAlign val="subscript"/>
        <sz val="11"/>
        <rFont val="Segoe UI"/>
        <family val="2"/>
      </rPr>
      <t>ARegV</t>
    </r>
    <r>
      <rPr>
        <sz val="11"/>
        <rFont val="Segoe UI"/>
        <family val="2"/>
      </rPr>
      <t xml:space="preserve"> der MS-Ebene</t>
    </r>
  </si>
  <si>
    <t>unterbrochene Bemessungsscheinleistung der, durch Versorgungsunterbrechungen mit dem Störungsanlass höhere Gewalt, ausgefallenen ONT</t>
  </si>
  <si>
    <t>unterbrochene Bemessungsscheinleistung der, durch Versorgungsunterbrechungen mit dem Störungsanlass atmosphärische Einwirkung, ausgefallenen ONT</t>
  </si>
  <si>
    <t>unterbrochene Bemessungsscheinleistung der, durch Versorgungsunterbrechungen mit dem Störungsanlass atmosphärische Einwirkung, ausgefallenen LVT</t>
  </si>
  <si>
    <t>Störungsanlass Einwirkung Dritter</t>
  </si>
  <si>
    <t>Dauer aller Versorgungsunterbrechungen mit dem Störungsanlass Einwirkung Dritter</t>
  </si>
  <si>
    <t>Anzahl aller Versorgungsunterbrechungen mit dem Störungsanlass Einwirkung Dritter</t>
  </si>
  <si>
    <t>unterbrochene Bemessungsscheinleistung der, durch Versorgungsunterbrechungen mit dem Störungsanlass Einwirkung Dritter, ausgefallenen ONT</t>
  </si>
  <si>
    <t>unterbrochene Bemessungsscheinleistung der, durch Versorgungsunterbrechungen mit dem Störungsanlass Einwirkung Dritter, ausgefallenen LVT</t>
  </si>
  <si>
    <t>Produkt aus "unterbrochene installlierte Bemessungsscheinleistung ONT" und "Dauer einer VU" aller Versorgungsunterbrechungen mit dem Störungsanlass Einwirkung Dritter</t>
  </si>
  <si>
    <t>Produkt aus "unterbrochene installlierte Bemessungsscheinleistung LVT" und "Dauer einer VU" aller Versorgungsunterbrechungen mit dem Störungsanlass Einwirkung Dritter</t>
  </si>
  <si>
    <t>unterbrochene Bemessungsscheinleistung der, durch Versorgungsunterbrechungen mit dem Störungsanlass höhere Gewalt, ausgefallenen LVT</t>
  </si>
  <si>
    <t>unterbrochene Bemessungsscheinleistung der, durch Versorgungsunterbrechungen mit dem Störungsanlass Zählerwechsel (geplant), ausgefallenen LVT</t>
  </si>
  <si>
    <t>unterbrochene Bemessungsscheinleistung der, durch Versorgungsunterbrechungen mit dem Störungsanlass Zählerwechsel (geplant), ausgefallenen ONT</t>
  </si>
  <si>
    <t>10.1</t>
  </si>
  <si>
    <t>10.2</t>
  </si>
  <si>
    <t>10.3</t>
  </si>
  <si>
    <t>10.4</t>
  </si>
  <si>
    <t>10.5</t>
  </si>
  <si>
    <t>10.6</t>
  </si>
  <si>
    <t>10.7</t>
  </si>
  <si>
    <t>10.8</t>
  </si>
  <si>
    <t>10.9</t>
  </si>
  <si>
    <t>10.10</t>
  </si>
  <si>
    <t>10.11</t>
  </si>
  <si>
    <t>10.12</t>
  </si>
  <si>
    <t>Angaben zu den Strukturparametern in der Niederspannungsebene</t>
  </si>
  <si>
    <t>Störungsanlass Sonstige (geplant)</t>
  </si>
  <si>
    <t>Anzahl aller Versorgungsunterbrechungen mit dem Störungsanlass Sonstige (geplant)</t>
  </si>
  <si>
    <t>Anzahl aller Versorgungsunterbrechungen mit dem Störungsanlass Rückwirkungsstörung</t>
  </si>
  <si>
    <t>Unterbrochene Kundenminuten aller Versorgungsunterbrechungen mit dem Störungsanlass Rückwirkungsstörung</t>
  </si>
  <si>
    <t>Anzahl der von Versorgungsunterbrechungen mit dem Störungsanlass Rückwirkungsstörung betroffenen Letztverbraucher</t>
  </si>
  <si>
    <t>Störungsanlass Rückwirkungsstörung</t>
  </si>
  <si>
    <t>Dauer aller Versorgungsunterbrechungen mit dem Störungsanlass Rückwirkungsstörung</t>
  </si>
  <si>
    <t>SAIDI des Störungsanlass Rückwirkungsstörung</t>
  </si>
  <si>
    <t>Störungsanlass Sonstige geplant</t>
  </si>
  <si>
    <t>Dauer aller Versorgungsunterbrechungen mit dem Störungsanlass Sonstige geplant</t>
  </si>
  <si>
    <t>Anzahl aller Versorgungsunterbrechungen mit dem Störungsanlass Sonstige geplant</t>
  </si>
  <si>
    <t>unterbrochene Bemessungsscheinleistung der, durch Versorgungsunterbrechungen mit dem Störungsanlass Sonstige geplant, ausgefallenen ONT</t>
  </si>
  <si>
    <t>unterbrochene Bemessungsscheinleistung der, durch Versorgungsunterbrechungen mit dem Störungsanlass Sonstige geplant, ausgefallenen LVT</t>
  </si>
  <si>
    <t>Produkt aus "unterbrochene installlierte Bemessungsscheinleistung ONT" und "Dauer einer VU" aller Versorgungsunterbrechungen mit dem Störungsanlass Sonstige geplant</t>
  </si>
  <si>
    <t>Produkt aus "unterbrochene installlierte Bemessungsscheinleistung LVT" und "Dauer einer VU" aller Versorgungsunterbrechungen mit dem Störungsanlass Sonstige geplant</t>
  </si>
  <si>
    <t>ASIDI des Störungsanlasses Sonstige geplant</t>
  </si>
  <si>
    <t>unterbrochene Bemessungsscheinleistung der, durch Versorgungsunterbrechungen mit dem Störungsanlass Rückwirkungsstörung, ausgefallenen ONT</t>
  </si>
  <si>
    <t>unterbrochene Bemessungsscheinleistung der, durch Versorgungsunterbrechungen mit dem Störungsanlass Rückwirkungsstörung, ausgefallenen LVT</t>
  </si>
  <si>
    <t>Produkt aus "unterbrochene installlierte Bemessungsscheinleistung ONT" und "Dauer einer VU" aller Versorgungsunterbrechungen mit dem Störungsanlass Rückwirkungsstörung</t>
  </si>
  <si>
    <t>Produkt aus "unterbrochene installlierte Bemessungsscheinleistung LVT" und "Dauer einer VU" aller Versorgungsunterbrechungen mit dem Störungsanlass Rückwirkungsstörung</t>
  </si>
  <si>
    <t>ASIDI des Störungsanlasses Rückwirkungsstörung</t>
  </si>
  <si>
    <t>Anzahl der von Versorgungsunterbrechungen mit dem Störungsanlass Einwirkung Dritter betroffenen Letztverbraucher</t>
  </si>
  <si>
    <t>Unterbrochene Kundenminuten aller Versorgungsunterbrechungen mit dem Störungsanlass Einwirkung Dritter</t>
  </si>
  <si>
    <t>SAIDI des Störungsanlasses Einwirkung Dritter</t>
  </si>
  <si>
    <t>Störungsanlass Zuständigkeitsbereich des Netzbetreibers/kein erkennbarer Anlass</t>
  </si>
  <si>
    <t>Dauer aller Versorgungsunterbrechungen mit dem Störungsanlass Zuständigkeitsbereich des Netzbetreibers/kein erkennbarer Anlass</t>
  </si>
  <si>
    <t>Anzahl aller Versorgungsunterbrechungen mit dem Störungsanlass Zuständigkeitsbereich des Netzbetreibers/kein erkennbarer Anlass</t>
  </si>
  <si>
    <t>Anzahl der von Versorgungsunterbrechungen mit dem Störungsanlass Zuständigkeitsbereich des Netzbetreibers/kein erkennbarer Anlass betroffenen Letztverbraucher</t>
  </si>
  <si>
    <t>Unterbrochene Kundenminuten aller Versorgungsunterbrechungen mit dem Störungsanlass Zuständigkeitsbereich des Netzbetreibers/kein erkennbarer Anlass</t>
  </si>
  <si>
    <t>SAIDI des Störungsanlasses Zuständigkeitsbereich des Netzbetreibers/kein erkennbarer Anlass</t>
  </si>
  <si>
    <t>Dauer aller Versorgungsunterbrechungen mit dem Störungsanlass Sonstige (geplant)</t>
  </si>
  <si>
    <t>Anzahl der von Versorgungsunterbrechungen mit dem Störungsanlass Sonstige (geplant) betroffenen Letztverbraucher</t>
  </si>
  <si>
    <t>Unterbrochene Kundenminuten aller Versorgungsunterbrechungen mit dem Störungsanlass Sonstige (geplant)</t>
  </si>
  <si>
    <t>SAIDI des Störungsanlasses Sonstige (geplant)</t>
  </si>
  <si>
    <t>Störungsanlass Zuständigkeit Zuständigkeitsbereich des Netzbetreibers/kein erkennbarer Anlass</t>
  </si>
  <si>
    <t>Anzahl aller Versorgungsunterbrechungen mit dem Zuständigkeitsbereich des Netzbetreibers/kein erkennbarer Anlass</t>
  </si>
  <si>
    <t>unterbrochene Bemessungsscheinleistung der, durch Versorgungsunterbrechungen mit dem Störungsanlass Zuständigkeitsbereich des Netzbetreibers/kein erkennbarer Anlass, ausgefallenen ONT</t>
  </si>
  <si>
    <t>unterbrochene Bemessungsscheinleistung der, durch Versorgungsunterbrechungen mit dem Störungsanlass Zuständigkeitsbereich des Netzbetreibers/kein erkennbarer Anlass, ausgefallenen LVT</t>
  </si>
  <si>
    <t>Produkt aus "unterbrochene installlierte Bemessungsscheinleistung ONT" und "Dauer einer VU" aller Versorgungsunterbrechungen mit dem Störungsanlass Zuständigkeitsbereich des Netzbetreibers/kein erkennbarer Anlass</t>
  </si>
  <si>
    <t>Produkt aus "unterbrochene installlierte Bemessungsscheinleistung LVT" und "Dauer einer VU" aller Versorgungsunterbrechungen mit dem Störungsanlass Zuständigkeitsbereich des Netzbetreibers/kein erkennbarer Anlass</t>
  </si>
  <si>
    <t>ASIDI des Störungsanlasses Zuständigkeitsbereich des Netzbetreibers/kein erkennbarer Anlass</t>
  </si>
  <si>
    <t>Anzahl von Anschlusspunkten in der NS-Ebene, über die Straßenbeleuchtungen direkt an das eigene Netz der öffentlichen Versorgung angebunden sind (Variante 1)</t>
  </si>
  <si>
    <t>Anzahl von Anschlusspunkten in der NS-Ebene, über die Straßenbeleuchtungen indirekt über einen Schaltkasten an das eigene Netz der öffentlichen Versorgung angebunden sind
(Variante 2)</t>
  </si>
  <si>
    <t>2.0</t>
  </si>
  <si>
    <t>NS</t>
  </si>
  <si>
    <t>ursprüngliche §52 EnWG Angabe</t>
  </si>
  <si>
    <t>Änderung in</t>
  </si>
  <si>
    <t>Änderungen gegenüber den Angaben zu den Versorgungsunterbrechungen gem. dem Bericht nach § 52 EnWG im Jahr 2017</t>
  </si>
  <si>
    <r>
      <t>9</t>
    </r>
    <r>
      <rPr>
        <b/>
        <sz val="15"/>
        <color rgb="FF417DBE"/>
        <rFont val="Segoe UI"/>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</si>
</sst>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F400]h:mm:ss\ AM/PM"/>
    <numFmt numFmtId="165" formatCode="[$-F800]dddd\,\ mmmm\ dd\,\ yyyy"/>
    <numFmt numFmtId="166" formatCode="#,##0.000"/>
    <numFmt numFmtId="167" formatCode="h:mm:ss;@"/>
  </numFmts>
  <fonts count="28" x14ac:knownFonts="1">
    <font>
      <sz val="11"/>
      <color theme="1"/>
      <name val="Segoe UI"/>
      <family val="2"/>
    </font>
    <font>
      <sz val="11"/>
      <color theme="1"/>
      <name val="Calibri"/>
      <family val="2"/>
      <scheme val="minor"/>
    </font>
    <font>
      <b/>
      <sz val="19"/>
      <color theme="0"/>
      <name val="Segoe UI"/>
      <family val="2"/>
    </font>
    <font>
      <b/>
      <sz val="15"/>
      <color theme="0"/>
      <name val="Segoe UI"/>
      <family val="2"/>
    </font>
    <font>
      <sz val="11"/>
      <name val="Segoe UI"/>
      <family val="2"/>
    </font>
    <font>
      <b/>
      <sz val="11"/>
      <name val="Segoe UI"/>
      <family val="2"/>
    </font>
    <font>
      <sz val="9"/>
      <name val="Segoe UI"/>
      <family val="2"/>
    </font>
    <font>
      <sz val="11"/>
      <color theme="1"/>
      <name val="Segoe UI"/>
      <family val="2"/>
    </font>
    <font>
      <sz val="9"/>
      <color theme="1"/>
      <name val="Segoe UI"/>
      <family val="2"/>
    </font>
    <font>
      <vertAlign val="superscript"/>
      <sz val="11"/>
      <name val="Segoe UI"/>
      <family val="2"/>
    </font>
    <font>
      <b/>
      <sz val="11"/>
      <color theme="1"/>
      <name val="Segoe UI"/>
      <family val="2"/>
    </font>
    <font>
      <b/>
      <i/>
      <sz val="11"/>
      <color theme="1"/>
      <name val="Segoe UI"/>
      <family val="2"/>
    </font>
    <font>
      <b/>
      <i/>
      <sz val="11"/>
      <name val="Segoe UI"/>
      <family val="2"/>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5"/>
      <color rgb="FF417DBE"/>
      <name val="Segoe UI"/>
      <family val="2"/>
    </font>
    <font>
      <vertAlign val="subscript"/>
      <sz val="11"/>
      <name val="Segoe UI"/>
      <family val="2"/>
    </font>
    <font>
      <b/>
      <vertAlign val="subscript"/>
      <sz val="11"/>
      <name val="Segoe UI"/>
      <family val="2"/>
    </font>
    <font>
      <sz val="11"/>
      <color rgb="FF000000"/>
      <name val="Segoe UI"/>
      <family val="2"/>
    </font>
    <font>
      <u/>
      <sz val="11"/>
      <color rgb="FF000000"/>
      <name val="Segoe UI"/>
      <family val="2"/>
    </font>
  </fonts>
  <fills count="34">
    <fill>
      <patternFill patternType="none"/>
    </fill>
    <fill>
      <patternFill patternType="gray125"/>
    </fill>
    <fill>
      <patternFill patternType="solid">
        <fgColor rgb="FF417DBE"/>
        <bgColor rgb="FF417DBE"/>
      </patternFill>
    </fill>
    <fill>
      <patternFill patternType="solid">
        <fgColor rgb="FFBFBFBF"/>
        <bgColor rgb="FFBFBFB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n">
        <color rgb="FFBFBFBF"/>
      </bottom>
      <diagonal/>
    </border>
    <border>
      <left/>
      <right/>
      <top style="thin">
        <color rgb="FFBFBFBF"/>
      </top>
      <bottom style="thin">
        <color rgb="FFBFBFBF"/>
      </bottom>
      <diagonal/>
    </border>
    <border>
      <left/>
      <right/>
      <top style="thin">
        <color rgb="FFBFBFBF"/>
      </top>
      <bottom/>
      <diagonal/>
    </border>
    <border>
      <left style="thin">
        <color theme="0"/>
      </left>
      <right style="thin">
        <color theme="0"/>
      </right>
      <top style="thin">
        <color theme="0"/>
      </top>
      <bottom style="thin">
        <color theme="0"/>
      </bottom>
      <diagonal/>
    </border>
    <border>
      <left style="thin">
        <color rgb="FFBFBFBF"/>
      </left>
      <right/>
      <top/>
      <bottom style="thin">
        <color rgb="FFBFBFBF"/>
      </bottom>
      <diagonal/>
    </border>
    <border>
      <left style="thin">
        <color rgb="FFBFBFBF"/>
      </left>
      <right style="thin">
        <color rgb="FFBFBFBF"/>
      </right>
      <top/>
      <bottom style="thin">
        <color rgb="FFBFBFBF"/>
      </bottom>
      <diagonal/>
    </border>
    <border>
      <left/>
      <right style="thin">
        <color theme="0"/>
      </right>
      <top/>
      <bottom style="thin">
        <color rgb="FFBFBFBF"/>
      </bottom>
      <diagonal/>
    </border>
    <border>
      <left style="thin">
        <color rgb="FFBFBFBF"/>
      </left>
      <right style="thin">
        <color rgb="FFBFBFBF"/>
      </right>
      <top/>
      <bottom/>
      <diagonal/>
    </border>
    <border>
      <left/>
      <right style="thin">
        <color rgb="FFBFBFBF"/>
      </right>
      <top/>
      <bottom style="thin">
        <color rgb="FFBFBFBF"/>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rgb="FFBFBFBF"/>
      </right>
      <top/>
      <bottom/>
      <diagonal/>
    </border>
    <border>
      <left style="thin">
        <color rgb="FFBFBFBF"/>
      </left>
      <right/>
      <top/>
      <bottom/>
      <diagonal/>
    </border>
    <border>
      <left style="thin">
        <color theme="0"/>
      </left>
      <right style="thin">
        <color rgb="FFBFBFBF"/>
      </right>
      <top/>
      <bottom style="thin">
        <color rgb="FFBFBFBF"/>
      </bottom>
      <diagonal/>
    </border>
    <border>
      <left style="thin">
        <color rgb="FFBFBFBF"/>
      </left>
      <right style="thin">
        <color theme="0"/>
      </right>
      <top/>
      <bottom style="thin">
        <color rgb="FFBFBFBF"/>
      </bottom>
      <diagonal/>
    </border>
    <border>
      <left style="thin">
        <color rgb="FFBFBFBF"/>
      </left>
      <right style="thin">
        <color rgb="FFBFBFBF"/>
      </right>
      <top style="thin">
        <color theme="0"/>
      </top>
      <bottom style="thin">
        <color rgb="FFBFBFBF"/>
      </bottom>
      <diagonal/>
    </border>
    <border>
      <left style="thin">
        <color rgb="FFBFBFBF"/>
      </left>
      <right style="thin">
        <color theme="0"/>
      </right>
      <top style="thin">
        <color theme="0"/>
      </top>
      <bottom style="thin">
        <color rgb="FFBFBFBF"/>
      </bottom>
      <diagonal/>
    </border>
    <border>
      <left style="thin">
        <color theme="0"/>
      </left>
      <right/>
      <top style="thin">
        <color theme="0"/>
      </top>
      <bottom style="thin">
        <color rgb="FFBFBFB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4" fontId="0" fillId="0" borderId="0">
      <alignment vertical="top" wrapText="1"/>
    </xf>
    <xf numFmtId="4" fontId="2" fillId="2" borderId="0" applyBorder="0" applyProtection="0">
      <alignment vertical="top"/>
    </xf>
    <xf numFmtId="0" fontId="3" fillId="2" borderId="0" applyNumberFormat="0" applyAlignment="0" applyProtection="0"/>
    <xf numFmtId="4" fontId="5" fillId="0" borderId="1" applyFill="0" applyProtection="0">
      <alignment vertical="top"/>
    </xf>
    <xf numFmtId="4" fontId="4" fillId="0" borderId="1" applyProtection="0">
      <alignment vertical="top" wrapText="1"/>
    </xf>
    <xf numFmtId="166" fontId="4" fillId="3" borderId="4">
      <alignment vertical="top"/>
    </xf>
    <xf numFmtId="4" fontId="4" fillId="0" borderId="0" applyFill="0" applyBorder="0" applyAlignment="0" applyProtection="0">
      <alignment vertical="top" wrapText="1"/>
    </xf>
    <xf numFmtId="43" fontId="7" fillId="0" borderId="0" applyFon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19" applyNumberFormat="0" applyAlignment="0" applyProtection="0"/>
    <xf numFmtId="0" fontId="17" fillId="0" borderId="20" applyNumberFormat="0" applyFill="0" applyAlignment="0" applyProtection="0"/>
    <xf numFmtId="0" fontId="18" fillId="8" borderId="21" applyNumberFormat="0" applyAlignment="0" applyProtection="0"/>
    <xf numFmtId="0" fontId="19" fillId="0" borderId="0" applyNumberFormat="0" applyFill="0" applyBorder="0" applyAlignment="0" applyProtection="0"/>
    <xf numFmtId="0" fontId="7" fillId="9" borderId="22" applyNumberFormat="0" applyFont="0" applyAlignment="0" applyProtection="0"/>
    <xf numFmtId="0" fontId="20" fillId="0" borderId="0" applyNumberFormat="0" applyFill="0" applyBorder="0" applyAlignment="0" applyProtection="0"/>
    <xf numFmtId="0" fontId="21" fillId="0" borderId="23" applyNumberFormat="0" applyFill="0" applyAlignment="0" applyProtection="0"/>
    <xf numFmtId="0" fontId="22"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33" borderId="0" applyNumberFormat="0" applyBorder="0" applyAlignment="0" applyProtection="0"/>
  </cellStyleXfs>
  <cellXfs count="137">
    <xf numFmtId="4" fontId="0" fillId="0" borderId="0" xfId="0">
      <alignment vertical="top" wrapText="1"/>
    </xf>
    <xf numFmtId="4" fontId="0" fillId="0" borderId="0" xfId="0" applyAlignment="1">
      <alignment vertical="top"/>
    </xf>
    <xf numFmtId="4" fontId="2" fillId="2" borderId="0" xfId="1">
      <alignment vertical="top"/>
    </xf>
    <xf numFmtId="4" fontId="3" fillId="2" borderId="0" xfId="2" applyNumberFormat="1" applyAlignment="1">
      <alignment vertical="top" wrapText="1"/>
    </xf>
    <xf numFmtId="4" fontId="3" fillId="2" borderId="0" xfId="2" applyNumberFormat="1" applyAlignment="1">
      <alignment vertical="top"/>
    </xf>
    <xf numFmtId="4" fontId="5" fillId="0" borderId="1" xfId="3">
      <alignment vertical="top"/>
    </xf>
    <xf numFmtId="4" fontId="0" fillId="0" borderId="3" xfId="0" applyBorder="1">
      <alignment vertical="top" wrapText="1"/>
    </xf>
    <xf numFmtId="0" fontId="5" fillId="0" borderId="1" xfId="3" applyNumberFormat="1">
      <alignment vertical="top"/>
    </xf>
    <xf numFmtId="49" fontId="0" fillId="0" borderId="0" xfId="0" applyNumberFormat="1">
      <alignment vertical="top" wrapText="1"/>
    </xf>
    <xf numFmtId="4" fontId="4" fillId="0" borderId="0" xfId="4" applyFill="1" applyBorder="1" applyAlignment="1">
      <alignment vertical="top" wrapText="1"/>
    </xf>
    <xf numFmtId="0" fontId="5" fillId="0" borderId="1" xfId="3" applyNumberFormat="1" applyAlignment="1">
      <alignment vertical="top" wrapText="1"/>
    </xf>
    <xf numFmtId="4" fontId="5" fillId="0" borderId="5" xfId="3" applyBorder="1">
      <alignment vertical="top"/>
    </xf>
    <xf numFmtId="0" fontId="5" fillId="0" borderId="9" xfId="3" applyNumberFormat="1" applyBorder="1">
      <alignment vertical="top"/>
    </xf>
    <xf numFmtId="0" fontId="5" fillId="0" borderId="5" xfId="3" applyNumberFormat="1" applyBorder="1">
      <alignment vertical="top"/>
    </xf>
    <xf numFmtId="0" fontId="5" fillId="0" borderId="1" xfId="3" applyNumberFormat="1" applyBorder="1">
      <alignment vertical="top"/>
    </xf>
    <xf numFmtId="4" fontId="0" fillId="0" borderId="0" xfId="0" applyBorder="1">
      <alignment vertical="top" wrapText="1"/>
    </xf>
    <xf numFmtId="4" fontId="4" fillId="0" borderId="1" xfId="4" applyBorder="1" applyAlignment="1">
      <alignment vertical="top" wrapText="1"/>
    </xf>
    <xf numFmtId="4" fontId="4" fillId="0" borderId="1" xfId="4" applyBorder="1">
      <alignment vertical="top" wrapText="1"/>
    </xf>
    <xf numFmtId="49" fontId="5" fillId="0" borderId="1" xfId="3" applyNumberFormat="1" applyBorder="1">
      <alignment vertical="top"/>
    </xf>
    <xf numFmtId="4" fontId="5" fillId="0" borderId="1" xfId="3" applyBorder="1">
      <alignment vertical="top"/>
    </xf>
    <xf numFmtId="49" fontId="0" fillId="0" borderId="0" xfId="0" applyNumberFormat="1" applyBorder="1">
      <alignment vertical="top" wrapText="1"/>
    </xf>
    <xf numFmtId="49" fontId="4" fillId="0" borderId="1" xfId="4" applyNumberFormat="1" applyBorder="1" applyAlignment="1">
      <alignment vertical="top" wrapText="1"/>
    </xf>
    <xf numFmtId="49" fontId="5" fillId="0" borderId="1" xfId="3" applyNumberFormat="1" applyBorder="1" applyAlignment="1">
      <alignment vertical="top" wrapText="1"/>
    </xf>
    <xf numFmtId="4" fontId="5" fillId="0" borderId="1" xfId="3" applyBorder="1" applyAlignment="1">
      <alignment vertical="top" wrapText="1"/>
    </xf>
    <xf numFmtId="49" fontId="4" fillId="0" borderId="1" xfId="4" applyNumberFormat="1" applyBorder="1">
      <alignment vertical="top" wrapText="1"/>
    </xf>
    <xf numFmtId="4" fontId="5" fillId="0" borderId="1" xfId="3" applyFill="1" applyBorder="1">
      <alignment vertical="top"/>
    </xf>
    <xf numFmtId="49" fontId="3" fillId="2" borderId="0" xfId="2" applyNumberFormat="1" applyBorder="1" applyAlignment="1">
      <alignment vertical="top" wrapText="1"/>
    </xf>
    <xf numFmtId="4" fontId="3" fillId="2" borderId="0" xfId="2" applyNumberFormat="1" applyBorder="1" applyAlignment="1">
      <alignment vertical="top" wrapText="1"/>
    </xf>
    <xf numFmtId="4" fontId="3" fillId="2" borderId="0" xfId="2" applyNumberFormat="1" applyBorder="1" applyAlignment="1">
      <alignment vertical="top"/>
    </xf>
    <xf numFmtId="4" fontId="2" fillId="2" borderId="0" xfId="1" applyBorder="1">
      <alignment vertical="top"/>
    </xf>
    <xf numFmtId="4" fontId="2" fillId="2" borderId="0" xfId="1" applyAlignment="1">
      <alignment vertical="top"/>
    </xf>
    <xf numFmtId="49" fontId="0" fillId="0" borderId="0" xfId="0" applyNumberFormat="1" applyAlignment="1">
      <alignment vertical="top"/>
    </xf>
    <xf numFmtId="4" fontId="5" fillId="0" borderId="8" xfId="3" applyBorder="1" applyAlignment="1">
      <alignment vertical="top" wrapText="1"/>
    </xf>
    <xf numFmtId="4" fontId="5" fillId="0" borderId="13" xfId="3" applyBorder="1" applyAlignment="1">
      <alignment vertical="top" wrapText="1"/>
    </xf>
    <xf numFmtId="4" fontId="4" fillId="0" borderId="16" xfId="4" applyBorder="1" applyAlignment="1">
      <alignment vertical="top" wrapText="1"/>
    </xf>
    <xf numFmtId="4" fontId="4" fillId="0" borderId="17" xfId="4" applyBorder="1" applyAlignment="1">
      <alignment vertical="top" wrapText="1"/>
    </xf>
    <xf numFmtId="49" fontId="3" fillId="2" borderId="0" xfId="2" applyNumberFormat="1" applyAlignment="1">
      <alignment vertical="top"/>
    </xf>
    <xf numFmtId="3" fontId="0" fillId="0" borderId="0" xfId="0" applyNumberFormat="1">
      <alignment vertical="top" wrapText="1"/>
    </xf>
    <xf numFmtId="49" fontId="2" fillId="2" borderId="0" xfId="1" applyNumberFormat="1">
      <alignment vertical="top"/>
    </xf>
    <xf numFmtId="49" fontId="5" fillId="0" borderId="8" xfId="3" applyNumberFormat="1" applyBorder="1" applyAlignment="1">
      <alignment vertical="top" wrapText="1"/>
    </xf>
    <xf numFmtId="49" fontId="4" fillId="0" borderId="16" xfId="4" applyNumberFormat="1" applyBorder="1" applyAlignment="1">
      <alignment vertical="top" wrapText="1"/>
    </xf>
    <xf numFmtId="49" fontId="5" fillId="0" borderId="13" xfId="3" applyNumberFormat="1" applyFill="1" applyBorder="1" applyAlignment="1">
      <alignment vertical="top" wrapText="1"/>
    </xf>
    <xf numFmtId="49" fontId="6" fillId="0" borderId="17" xfId="4" applyNumberFormat="1" applyFont="1" applyBorder="1" applyAlignment="1">
      <alignment vertical="top" wrapText="1"/>
    </xf>
    <xf numFmtId="3" fontId="0" fillId="0" borderId="0" xfId="0" applyNumberFormat="1" applyAlignment="1">
      <alignment vertical="top"/>
    </xf>
    <xf numFmtId="3" fontId="3" fillId="2" borderId="0" xfId="2" applyNumberFormat="1" applyAlignment="1">
      <alignment vertical="top" wrapText="1"/>
    </xf>
    <xf numFmtId="4" fontId="4" fillId="0" borderId="0" xfId="6" applyBorder="1" applyAlignment="1">
      <alignment vertical="top"/>
    </xf>
    <xf numFmtId="4" fontId="8" fillId="0" borderId="0" xfId="0" applyFont="1">
      <alignment vertical="top" wrapText="1"/>
    </xf>
    <xf numFmtId="4" fontId="4" fillId="0" borderId="1" xfId="4">
      <alignment vertical="top" wrapText="1"/>
    </xf>
    <xf numFmtId="49" fontId="4" fillId="0" borderId="1" xfId="4" applyNumberFormat="1">
      <alignment vertical="top" wrapText="1"/>
    </xf>
    <xf numFmtId="49" fontId="5" fillId="0" borderId="1" xfId="3" applyNumberFormat="1">
      <alignment vertical="top"/>
    </xf>
    <xf numFmtId="49" fontId="2" fillId="2" borderId="0" xfId="1" applyNumberFormat="1" applyBorder="1">
      <alignment vertical="top"/>
    </xf>
    <xf numFmtId="4" fontId="4" fillId="0" borderId="1" xfId="4" quotePrefix="1">
      <alignment vertical="top" wrapText="1"/>
    </xf>
    <xf numFmtId="0" fontId="4" fillId="0" borderId="1" xfId="4" applyNumberFormat="1" applyAlignment="1">
      <alignment horizontal="left" vertical="top" wrapText="1"/>
    </xf>
    <xf numFmtId="4" fontId="4" fillId="0" borderId="1" xfId="4" applyBorder="1" applyAlignment="1">
      <alignment horizontal="left" vertical="top" wrapText="1"/>
    </xf>
    <xf numFmtId="15" fontId="4" fillId="0" borderId="1" xfId="4" applyNumberFormat="1">
      <alignment vertical="top" wrapText="1"/>
    </xf>
    <xf numFmtId="0" fontId="4" fillId="0" borderId="1" xfId="4" quotePrefix="1" applyNumberFormat="1" applyAlignment="1">
      <alignment horizontal="left" vertical="top" wrapText="1"/>
    </xf>
    <xf numFmtId="49" fontId="3" fillId="2" borderId="0" xfId="2" applyNumberFormat="1" applyAlignment="1">
      <alignment vertical="top" wrapText="1"/>
    </xf>
    <xf numFmtId="4" fontId="5" fillId="0" borderId="1" xfId="3" applyAlignment="1">
      <alignment vertical="top" wrapText="1"/>
    </xf>
    <xf numFmtId="0" fontId="3" fillId="2" borderId="0" xfId="2" applyNumberFormat="1" applyBorder="1" applyAlignment="1">
      <alignment vertical="top" wrapText="1"/>
    </xf>
    <xf numFmtId="3" fontId="4" fillId="0" borderId="1" xfId="4" applyNumberFormat="1" applyAlignment="1">
      <alignment horizontal="left" vertical="top" wrapText="1"/>
    </xf>
    <xf numFmtId="49" fontId="5" fillId="0" borderId="12" xfId="3" applyNumberFormat="1" applyBorder="1" applyAlignment="1">
      <alignment vertical="top" wrapText="1"/>
    </xf>
    <xf numFmtId="49" fontId="5" fillId="0" borderId="0" xfId="3" applyNumberFormat="1" applyBorder="1" applyAlignment="1">
      <alignment vertical="top" wrapText="1"/>
    </xf>
    <xf numFmtId="49" fontId="4" fillId="0" borderId="18" xfId="4" applyNumberFormat="1" applyBorder="1">
      <alignment vertical="top" wrapText="1"/>
    </xf>
    <xf numFmtId="49" fontId="3" fillId="2" borderId="0" xfId="2" applyNumberFormat="1" applyAlignment="1">
      <alignment horizontal="left" vertical="top" wrapText="1"/>
    </xf>
    <xf numFmtId="49" fontId="0" fillId="0" borderId="0" xfId="0" applyNumberFormat="1" applyAlignment="1">
      <alignment horizontal="left" vertical="top" wrapText="1"/>
    </xf>
    <xf numFmtId="49" fontId="5" fillId="0" borderId="1" xfId="3" applyNumberFormat="1" applyAlignment="1">
      <alignment horizontal="left" vertical="top"/>
    </xf>
    <xf numFmtId="49" fontId="2" fillId="2" borderId="0" xfId="1" applyNumberFormat="1" applyAlignment="1">
      <alignment vertical="top"/>
    </xf>
    <xf numFmtId="4" fontId="4" fillId="0" borderId="0" xfId="6" applyBorder="1">
      <alignment vertical="top" wrapText="1"/>
    </xf>
    <xf numFmtId="165" fontId="8" fillId="0" borderId="0" xfId="0" applyNumberFormat="1" applyFont="1">
      <alignment vertical="top" wrapText="1"/>
    </xf>
    <xf numFmtId="14" fontId="8" fillId="0" borderId="0" xfId="0" applyNumberFormat="1" applyFont="1" applyAlignment="1">
      <alignment horizontal="left" vertical="top" wrapText="1"/>
    </xf>
    <xf numFmtId="4" fontId="4" fillId="0" borderId="1" xfId="6" applyBorder="1">
      <alignment vertical="top" wrapText="1"/>
    </xf>
    <xf numFmtId="0" fontId="2" fillId="2" borderId="0" xfId="1" applyNumberFormat="1">
      <alignment vertical="top"/>
    </xf>
    <xf numFmtId="0" fontId="0" fillId="0" borderId="0" xfId="0" applyNumberFormat="1">
      <alignment vertical="top" wrapText="1"/>
    </xf>
    <xf numFmtId="4" fontId="4" fillId="0" borderId="1" xfId="6" applyBorder="1" applyAlignment="1">
      <alignment vertical="top" wrapText="1"/>
    </xf>
    <xf numFmtId="0" fontId="5" fillId="0" borderId="9" xfId="3" applyNumberFormat="1" applyBorder="1" applyAlignment="1">
      <alignment vertical="top" wrapText="1"/>
    </xf>
    <xf numFmtId="15" fontId="4" fillId="0" borderId="1" xfId="4" applyNumberFormat="1" applyBorder="1" applyAlignment="1">
      <alignment vertical="top" wrapText="1"/>
    </xf>
    <xf numFmtId="4" fontId="0" fillId="0" borderId="0" xfId="0" applyAlignment="1">
      <alignment horizontal="left" vertical="top" wrapText="1" indent="4"/>
    </xf>
    <xf numFmtId="4" fontId="0" fillId="0" borderId="0" xfId="0" applyFill="1" applyBorder="1">
      <alignment vertical="top" wrapText="1"/>
    </xf>
    <xf numFmtId="4" fontId="8" fillId="0" borderId="0" xfId="0" applyFont="1" applyFill="1">
      <alignment vertical="top" wrapText="1"/>
    </xf>
    <xf numFmtId="4" fontId="0" fillId="0" borderId="0" xfId="0" applyFill="1">
      <alignment vertical="top" wrapText="1"/>
    </xf>
    <xf numFmtId="4" fontId="4" fillId="0" borderId="1" xfId="4" applyFill="1">
      <alignment vertical="top" wrapText="1"/>
    </xf>
    <xf numFmtId="4" fontId="5" fillId="0" borderId="1" xfId="6" applyFont="1" applyBorder="1" applyAlignment="1">
      <alignment vertical="top"/>
    </xf>
    <xf numFmtId="4" fontId="5" fillId="0" borderId="1" xfId="6" applyFont="1" applyBorder="1" applyAlignment="1">
      <alignment vertical="top" wrapText="1"/>
    </xf>
    <xf numFmtId="4" fontId="4" fillId="0" borderId="1" xfId="6" applyBorder="1" applyAlignment="1">
      <alignment horizontal="left" vertical="top" wrapText="1"/>
    </xf>
    <xf numFmtId="4" fontId="5" fillId="0" borderId="1" xfId="6" applyFont="1" applyFill="1" applyBorder="1" applyAlignment="1">
      <alignment vertical="top"/>
    </xf>
    <xf numFmtId="166" fontId="4" fillId="3" borderId="4" xfId="5" applyProtection="1">
      <alignment vertical="top"/>
      <protection locked="0"/>
    </xf>
    <xf numFmtId="4" fontId="26" fillId="0" borderId="1" xfId="4" applyFont="1">
      <alignment vertical="top" wrapText="1"/>
    </xf>
    <xf numFmtId="4" fontId="4" fillId="0" borderId="1" xfId="6" applyFill="1" applyBorder="1" applyAlignment="1">
      <alignment vertical="top" wrapText="1"/>
    </xf>
    <xf numFmtId="4" fontId="4" fillId="0" borderId="1" xfId="6" applyFill="1" applyBorder="1">
      <alignment vertical="top" wrapText="1"/>
    </xf>
    <xf numFmtId="4" fontId="4" fillId="0" borderId="0" xfId="4" applyFill="1" applyBorder="1">
      <alignment vertical="top" wrapText="1"/>
    </xf>
    <xf numFmtId="3" fontId="0" fillId="0" borderId="0" xfId="0" applyNumberFormat="1" applyBorder="1">
      <alignment vertical="top" wrapText="1"/>
    </xf>
    <xf numFmtId="14" fontId="4" fillId="0" borderId="1" xfId="4" applyNumberFormat="1" applyBorder="1" applyProtection="1">
      <alignment vertical="top" wrapText="1"/>
      <protection locked="0"/>
    </xf>
    <xf numFmtId="4" fontId="4" fillId="0" borderId="1" xfId="4" applyBorder="1" applyProtection="1">
      <alignment vertical="top" wrapText="1"/>
      <protection locked="0"/>
    </xf>
    <xf numFmtId="1" fontId="4" fillId="0" borderId="1" xfId="4" applyNumberFormat="1" applyBorder="1" applyProtection="1">
      <alignment vertical="top" wrapText="1"/>
      <protection locked="0"/>
    </xf>
    <xf numFmtId="0" fontId="4" fillId="0" borderId="1" xfId="4" applyNumberFormat="1" applyBorder="1" applyProtection="1">
      <alignment vertical="top" wrapText="1"/>
      <protection locked="0"/>
    </xf>
    <xf numFmtId="4" fontId="0" fillId="0" borderId="1" xfId="0" applyBorder="1" applyProtection="1">
      <alignment vertical="top" wrapText="1"/>
      <protection locked="0"/>
    </xf>
    <xf numFmtId="4" fontId="0" fillId="0" borderId="2" xfId="0" applyBorder="1" applyProtection="1">
      <alignment vertical="top" wrapText="1"/>
      <protection locked="0"/>
    </xf>
    <xf numFmtId="4" fontId="4" fillId="0" borderId="2" xfId="6" quotePrefix="1" applyBorder="1" applyProtection="1">
      <alignment vertical="top" wrapText="1"/>
      <protection locked="0"/>
    </xf>
    <xf numFmtId="4" fontId="0" fillId="0" borderId="5" xfId="0" applyBorder="1" applyProtection="1">
      <alignment vertical="top" wrapText="1"/>
      <protection locked="0"/>
    </xf>
    <xf numFmtId="3" fontId="4" fillId="0" borderId="1" xfId="4" applyNumberFormat="1" applyBorder="1" applyProtection="1">
      <alignment vertical="top" wrapText="1"/>
      <protection locked="0"/>
    </xf>
    <xf numFmtId="3" fontId="4" fillId="0" borderId="9" xfId="4" applyNumberFormat="1" applyBorder="1" applyProtection="1">
      <alignment vertical="top" wrapText="1"/>
      <protection locked="0"/>
    </xf>
    <xf numFmtId="4" fontId="4" fillId="0" borderId="9" xfId="4" applyBorder="1" applyProtection="1">
      <alignment vertical="top" wrapText="1"/>
      <protection locked="0"/>
    </xf>
    <xf numFmtId="4" fontId="4" fillId="0" borderId="1" xfId="4" applyBorder="1" applyAlignment="1" applyProtection="1">
      <alignment vertical="top" wrapText="1"/>
      <protection locked="0"/>
    </xf>
    <xf numFmtId="4" fontId="4" fillId="0" borderId="9" xfId="4" applyBorder="1" applyAlignment="1" applyProtection="1">
      <alignment vertical="top" wrapText="1"/>
      <protection locked="0"/>
    </xf>
    <xf numFmtId="3" fontId="4" fillId="0" borderId="5" xfId="4" applyNumberFormat="1" applyBorder="1" applyProtection="1">
      <alignment vertical="top" wrapText="1"/>
      <protection locked="0"/>
    </xf>
    <xf numFmtId="49" fontId="4" fillId="0" borderId="14" xfId="4" applyNumberFormat="1" applyBorder="1" applyProtection="1">
      <alignment vertical="top" wrapText="1"/>
      <protection locked="0"/>
    </xf>
    <xf numFmtId="3" fontId="4" fillId="0" borderId="6" xfId="4" applyNumberFormat="1" applyBorder="1" applyProtection="1">
      <alignment vertical="top" wrapText="1"/>
      <protection locked="0"/>
    </xf>
    <xf numFmtId="14" fontId="4" fillId="0" borderId="6" xfId="4" applyNumberFormat="1" applyBorder="1" applyProtection="1">
      <alignment vertical="top" wrapText="1"/>
      <protection locked="0"/>
    </xf>
    <xf numFmtId="164" fontId="4" fillId="0" borderId="6" xfId="4" applyNumberFormat="1" applyBorder="1" applyProtection="1">
      <alignment vertical="top" wrapText="1"/>
      <protection locked="0"/>
    </xf>
    <xf numFmtId="2" fontId="4" fillId="0" borderId="6" xfId="4" applyNumberFormat="1" applyBorder="1" applyProtection="1">
      <alignment vertical="top" wrapText="1"/>
      <protection locked="0"/>
    </xf>
    <xf numFmtId="166" fontId="4" fillId="3" borderId="4" xfId="5" applyAlignment="1" applyProtection="1">
      <alignment vertical="top" wrapText="1"/>
      <protection locked="0"/>
    </xf>
    <xf numFmtId="49" fontId="4" fillId="0" borderId="6" xfId="4" quotePrefix="1" applyNumberFormat="1" applyBorder="1" applyAlignment="1" applyProtection="1">
      <alignment vertical="top" wrapText="1"/>
      <protection locked="0"/>
    </xf>
    <xf numFmtId="49" fontId="4" fillId="0" borderId="7" xfId="4" quotePrefix="1" applyNumberFormat="1" applyBorder="1" applyAlignment="1" applyProtection="1">
      <alignment vertical="top" wrapText="1"/>
      <protection locked="0"/>
    </xf>
    <xf numFmtId="49" fontId="4" fillId="3" borderId="4" xfId="5" applyNumberFormat="1" applyProtection="1">
      <alignment vertical="top"/>
      <protection locked="0"/>
    </xf>
    <xf numFmtId="4" fontId="4" fillId="0" borderId="14" xfId="4" applyBorder="1" applyProtection="1">
      <alignment vertical="top" wrapText="1"/>
      <protection locked="0"/>
    </xf>
    <xf numFmtId="4" fontId="4" fillId="0" borderId="6" xfId="4" applyBorder="1" applyProtection="1">
      <alignment vertical="top" wrapText="1"/>
      <protection locked="0"/>
    </xf>
    <xf numFmtId="4" fontId="4" fillId="0" borderId="15" xfId="4" applyBorder="1" applyProtection="1">
      <alignment vertical="top" wrapText="1"/>
      <protection locked="0"/>
    </xf>
    <xf numFmtId="49" fontId="4" fillId="0" borderId="15" xfId="4" applyNumberFormat="1" applyBorder="1" applyProtection="1">
      <alignment vertical="top" wrapText="1"/>
      <protection locked="0"/>
    </xf>
    <xf numFmtId="49" fontId="4" fillId="0" borderId="6" xfId="4" applyNumberFormat="1" applyBorder="1" applyAlignment="1" applyProtection="1">
      <alignment vertical="top" wrapText="1"/>
      <protection locked="0"/>
    </xf>
    <xf numFmtId="49" fontId="4" fillId="0" borderId="7" xfId="4" applyNumberFormat="1" applyBorder="1" applyAlignment="1" applyProtection="1">
      <alignment vertical="top" wrapText="1"/>
      <protection locked="0"/>
    </xf>
    <xf numFmtId="49" fontId="0" fillId="0" borderId="0" xfId="0" applyNumberFormat="1" applyProtection="1">
      <alignment vertical="top" wrapText="1"/>
      <protection locked="0"/>
    </xf>
    <xf numFmtId="3" fontId="0" fillId="0" borderId="0" xfId="0" applyNumberFormat="1" applyProtection="1">
      <alignment vertical="top" wrapText="1"/>
      <protection locked="0"/>
    </xf>
    <xf numFmtId="14" fontId="0" fillId="0" borderId="0" xfId="0" applyNumberFormat="1" applyProtection="1">
      <alignment vertical="top" wrapText="1"/>
      <protection locked="0"/>
    </xf>
    <xf numFmtId="164" fontId="0" fillId="0" borderId="0" xfId="0" applyNumberFormat="1" applyProtection="1">
      <alignment vertical="top" wrapText="1"/>
      <protection locked="0"/>
    </xf>
    <xf numFmtId="2" fontId="0" fillId="0" borderId="0" xfId="0" applyNumberFormat="1" applyProtection="1">
      <alignment vertical="top" wrapText="1"/>
      <protection locked="0"/>
    </xf>
    <xf numFmtId="4" fontId="0" fillId="0" borderId="0" xfId="0" applyProtection="1">
      <alignment vertical="top" wrapText="1"/>
      <protection locked="0"/>
    </xf>
    <xf numFmtId="49" fontId="4" fillId="0" borderId="1" xfId="4" applyNumberFormat="1" applyAlignment="1" applyProtection="1">
      <alignment horizontal="left" vertical="top" wrapText="1"/>
      <protection locked="0"/>
    </xf>
    <xf numFmtId="4" fontId="4" fillId="0" borderId="1" xfId="4" applyProtection="1">
      <alignment vertical="top" wrapText="1"/>
      <protection locked="0"/>
    </xf>
    <xf numFmtId="166" fontId="4" fillId="3" borderId="10" xfId="5" applyBorder="1" applyProtection="1">
      <alignment vertical="top"/>
      <protection locked="0"/>
    </xf>
    <xf numFmtId="4" fontId="4" fillId="3" borderId="10" xfId="5" applyNumberFormat="1" applyBorder="1" applyProtection="1">
      <alignment vertical="top"/>
      <protection locked="0"/>
    </xf>
    <xf numFmtId="4" fontId="4" fillId="3" borderId="4" xfId="5" applyNumberFormat="1" applyProtection="1">
      <alignment vertical="top"/>
      <protection locked="0"/>
    </xf>
    <xf numFmtId="166" fontId="4" fillId="3" borderId="10" xfId="5" applyNumberFormat="1" applyBorder="1" applyProtection="1">
      <alignment vertical="top"/>
      <protection locked="0"/>
    </xf>
    <xf numFmtId="166" fontId="4" fillId="3" borderId="11" xfId="5" applyNumberFormat="1" applyBorder="1" applyProtection="1">
      <alignment vertical="top"/>
      <protection locked="0"/>
    </xf>
    <xf numFmtId="166" fontId="4" fillId="3" borderId="11" xfId="5" applyBorder="1" applyProtection="1">
      <alignment vertical="top"/>
      <protection locked="0"/>
    </xf>
    <xf numFmtId="4" fontId="0" fillId="0" borderId="0" xfId="0" quotePrefix="1">
      <alignment vertical="top" wrapText="1"/>
    </xf>
    <xf numFmtId="167" fontId="4" fillId="0" borderId="6" xfId="4" applyNumberFormat="1" applyBorder="1" applyProtection="1">
      <alignment vertical="top" wrapText="1"/>
      <protection locked="0"/>
    </xf>
    <xf numFmtId="167" fontId="0" fillId="0" borderId="0" xfId="0" applyNumberFormat="1" applyProtection="1">
      <alignment vertical="top" wrapText="1"/>
      <protection locked="0"/>
    </xf>
  </cellXfs>
  <cellStyles count="46">
    <cellStyle name="20 % - Akzent1" xfId="23" builtinId="30" hidden="1"/>
    <cellStyle name="20 % - Akzent2" xfId="27" builtinId="34" hidden="1"/>
    <cellStyle name="20 % - Akzent3" xfId="31" builtinId="38" hidden="1"/>
    <cellStyle name="20 % - Akzent4" xfId="35" builtinId="42" hidden="1"/>
    <cellStyle name="20 % - Akzent5" xfId="39" builtinId="46" hidden="1"/>
    <cellStyle name="20 % - Akzent6" xfId="43" builtinId="50" hidden="1"/>
    <cellStyle name="40 % - Akzent1" xfId="24" builtinId="31" hidden="1"/>
    <cellStyle name="40 % - Akzent2" xfId="28" builtinId="35" hidden="1"/>
    <cellStyle name="40 % - Akzent3" xfId="32" builtinId="39" hidden="1"/>
    <cellStyle name="40 % - Akzent4" xfId="36" builtinId="43" hidden="1"/>
    <cellStyle name="40 % - Akzent5" xfId="40" builtinId="47" hidden="1"/>
    <cellStyle name="40 % - Akzent6" xfId="44" builtinId="51" hidden="1"/>
    <cellStyle name="60 % - Akzent1" xfId="25" builtinId="32" hidden="1"/>
    <cellStyle name="60 % - Akzent2" xfId="29" builtinId="36" hidden="1"/>
    <cellStyle name="60 % - Akzent3" xfId="33" builtinId="40" hidden="1"/>
    <cellStyle name="60 % - Akzent4" xfId="37" builtinId="44" hidden="1"/>
    <cellStyle name="60 % - Akzent5" xfId="41" builtinId="48" hidden="1"/>
    <cellStyle name="60 % - Akzent6" xfId="45" builtinId="52" hidden="1"/>
    <cellStyle name="Akzent1" xfId="22" builtinId="29" hidden="1"/>
    <cellStyle name="Akzent2" xfId="26" builtinId="33" hidden="1"/>
    <cellStyle name="Akzent3" xfId="30" builtinId="37" hidden="1"/>
    <cellStyle name="Akzent4" xfId="34" builtinId="41" hidden="1"/>
    <cellStyle name="Akzent5" xfId="38" builtinId="45" hidden="1"/>
    <cellStyle name="Akzent6" xfId="42" builtinId="49" hidden="1"/>
    <cellStyle name="Ausgabe" xfId="5" builtinId="21" customBuiltin="1"/>
    <cellStyle name="Berechnung" xfId="15" builtinId="22" hidden="1"/>
    <cellStyle name="Dezimal [0]" xfId="8" builtinId="6" hidden="1"/>
    <cellStyle name="Eingabe" xfId="4" builtinId="20" customBuiltin="1"/>
    <cellStyle name="Ergebnis" xfId="21" builtinId="25" hidden="1"/>
    <cellStyle name="Erklärender Text" xfId="20" builtinId="53" hidden="1"/>
    <cellStyle name="Gut" xfId="12" builtinId="26" hidden="1"/>
    <cellStyle name="Hyperlink" xfId="6" builtinId="8" customBuiltin="1"/>
    <cellStyle name="Komma" xfId="7" builtinId="3" hidden="1"/>
    <cellStyle name="Neutral" xfId="14" builtinId="28" hidden="1"/>
    <cellStyle name="Notiz" xfId="19" builtinId="10" hidden="1"/>
    <cellStyle name="Prozent" xfId="11" builtinId="5" hidden="1"/>
    <cellStyle name="Schlecht" xfId="13" builtinId="27" hidden="1"/>
    <cellStyle name="Standard" xfId="0" builtinId="0" customBuiltin="1"/>
    <cellStyle name="Überschrift" xfId="1" builtinId="15" customBuiltin="1"/>
    <cellStyle name="Überschrift 1" xfId="2" builtinId="16" customBuiltin="1"/>
    <cellStyle name="Überschrift 4" xfId="3" builtinId="19" customBuiltin="1"/>
    <cellStyle name="Verknüpfte Zelle" xfId="16" builtinId="24" hidden="1"/>
    <cellStyle name="Währung" xfId="9" builtinId="4" hidden="1"/>
    <cellStyle name="Währung [0]" xfId="10" builtinId="7" hidden="1"/>
    <cellStyle name="Warnender Text" xfId="18" builtinId="11" hidden="1"/>
    <cellStyle name="Zelle überprüfen" xfId="17" builtinId="23" hidden="1"/>
  </cellStyles>
  <dxfs count="43">
    <dxf>
      <font>
        <color rgb="FF9C0006"/>
      </font>
      <fill>
        <patternFill>
          <bgColor rgb="FFFFC7CE"/>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4" formatCode="#,##0.0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
      <font>
        <strike val="0"/>
      </font>
      <numFmt numFmtId="3" formatCode="#,##0"/>
      <fill>
        <patternFill>
          <fgColor rgb="FFFF0000"/>
          <bgColor rgb="FFFF0000"/>
        </patternFill>
      </fill>
    </dxf>
  </dxfs>
  <tableStyles count="0" defaultTableStyle="TableStyleMedium2" defaultPivotStyle="PivotStyleLight16"/>
  <colors>
    <mruColors>
      <color rgb="FF417DBE"/>
      <color rgb="FF000000"/>
      <color rgb="FFBFBFB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B1:H56"/>
  <sheetViews>
    <sheetView showGridLines="0" view="pageBreakPreview" zoomScaleNormal="100" zoomScaleSheetLayoutView="100" workbookViewId="0">
      <selection activeCell="D8" sqref="D8"/>
    </sheetView>
  </sheetViews>
  <sheetFormatPr baseColWidth="10" defaultRowHeight="16.5" x14ac:dyDescent="0.3"/>
  <cols>
    <col min="1" max="1" width="0.625" customWidth="1"/>
    <col min="2" max="2" width="4.25" style="8" customWidth="1"/>
    <col min="3" max="3" width="0.625" customWidth="1"/>
    <col min="4" max="4" width="30.375" customWidth="1"/>
    <col min="5" max="5" width="0.625" customWidth="1"/>
    <col min="6" max="6" width="10.5" bestFit="1" customWidth="1"/>
    <col min="7" max="7" width="0.625" customWidth="1"/>
    <col min="8" max="8" width="112.25" customWidth="1"/>
  </cols>
  <sheetData>
    <row r="1" spans="2:8" ht="29.25" x14ac:dyDescent="0.3">
      <c r="B1" s="66" t="s">
        <v>0</v>
      </c>
      <c r="C1" s="30"/>
      <c r="D1" s="2"/>
      <c r="E1" s="2"/>
      <c r="F1" s="2"/>
      <c r="G1" s="2"/>
      <c r="H1" s="2"/>
    </row>
    <row r="2" spans="2:8" ht="29.25" x14ac:dyDescent="0.3">
      <c r="B2" s="66" t="s">
        <v>376</v>
      </c>
      <c r="C2" s="30"/>
      <c r="D2" s="2"/>
      <c r="E2" s="2"/>
      <c r="F2" s="2"/>
      <c r="G2" s="2"/>
      <c r="H2" s="2"/>
    </row>
    <row r="4" spans="2:8" ht="24" x14ac:dyDescent="0.3">
      <c r="B4" s="63" t="s">
        <v>304</v>
      </c>
      <c r="C4" s="3"/>
      <c r="D4" s="3" t="s">
        <v>50</v>
      </c>
      <c r="E4" s="3"/>
      <c r="F4" s="3"/>
      <c r="G4" s="3"/>
      <c r="H4" s="3"/>
    </row>
    <row r="6" spans="2:8" x14ac:dyDescent="0.3">
      <c r="B6" s="49" t="s">
        <v>201</v>
      </c>
      <c r="C6" s="5"/>
      <c r="D6" s="5" t="s">
        <v>236</v>
      </c>
      <c r="F6" s="5" t="s">
        <v>238</v>
      </c>
      <c r="H6" s="5" t="s">
        <v>237</v>
      </c>
    </row>
    <row r="8" spans="2:8" ht="66" x14ac:dyDescent="0.3">
      <c r="B8" s="48" t="s">
        <v>323</v>
      </c>
      <c r="C8" s="8"/>
      <c r="D8" s="47" t="s">
        <v>227</v>
      </c>
      <c r="F8" s="51" t="s">
        <v>203</v>
      </c>
      <c r="H8" s="47" t="s">
        <v>468</v>
      </c>
    </row>
    <row r="9" spans="2:8" ht="148.5" x14ac:dyDescent="0.3">
      <c r="B9" s="48" t="s">
        <v>324</v>
      </c>
      <c r="C9" s="8"/>
      <c r="D9" s="47" t="s">
        <v>228</v>
      </c>
      <c r="F9" s="51" t="s">
        <v>203</v>
      </c>
      <c r="H9" s="47" t="s">
        <v>255</v>
      </c>
    </row>
    <row r="10" spans="2:8" ht="132" x14ac:dyDescent="0.3">
      <c r="B10" s="48" t="s">
        <v>325</v>
      </c>
      <c r="C10" s="8"/>
      <c r="D10" s="47" t="s">
        <v>411</v>
      </c>
      <c r="F10" s="51" t="s">
        <v>203</v>
      </c>
      <c r="H10" s="47" t="s">
        <v>266</v>
      </c>
    </row>
    <row r="11" spans="2:8" ht="115.5" x14ac:dyDescent="0.3">
      <c r="B11" s="48" t="s">
        <v>326</v>
      </c>
      <c r="C11" s="8"/>
      <c r="D11" s="47" t="s">
        <v>229</v>
      </c>
      <c r="F11" s="51" t="s">
        <v>203</v>
      </c>
      <c r="H11" s="47" t="s">
        <v>256</v>
      </c>
    </row>
    <row r="12" spans="2:8" ht="214.5" x14ac:dyDescent="0.3">
      <c r="B12" s="48" t="s">
        <v>327</v>
      </c>
      <c r="C12" s="8"/>
      <c r="D12" s="47" t="s">
        <v>230</v>
      </c>
      <c r="F12" s="51" t="s">
        <v>203</v>
      </c>
      <c r="H12" s="47" t="s">
        <v>469</v>
      </c>
    </row>
    <row r="13" spans="2:8" ht="82.5" x14ac:dyDescent="0.3">
      <c r="B13" s="48" t="s">
        <v>328</v>
      </c>
      <c r="C13" s="8"/>
      <c r="D13" s="47" t="s">
        <v>233</v>
      </c>
      <c r="F13" s="51" t="s">
        <v>203</v>
      </c>
      <c r="H13" s="47" t="s">
        <v>257</v>
      </c>
    </row>
    <row r="14" spans="2:8" ht="82.5" x14ac:dyDescent="0.3">
      <c r="B14" s="48" t="s">
        <v>329</v>
      </c>
      <c r="C14" s="8"/>
      <c r="D14" s="47" t="s">
        <v>232</v>
      </c>
      <c r="F14" s="51" t="s">
        <v>203</v>
      </c>
      <c r="H14" s="47" t="s">
        <v>258</v>
      </c>
    </row>
    <row r="15" spans="2:8" ht="49.5" x14ac:dyDescent="0.3">
      <c r="B15" s="48" t="s">
        <v>330</v>
      </c>
      <c r="C15" s="8"/>
      <c r="D15" s="47" t="s">
        <v>231</v>
      </c>
      <c r="F15" s="51" t="s">
        <v>203</v>
      </c>
      <c r="H15" s="47" t="s">
        <v>470</v>
      </c>
    </row>
    <row r="16" spans="2:8" ht="33" x14ac:dyDescent="0.3">
      <c r="B16" s="48" t="s">
        <v>331</v>
      </c>
      <c r="C16" s="8"/>
      <c r="D16" s="47" t="s">
        <v>234</v>
      </c>
      <c r="F16" s="51" t="s">
        <v>203</v>
      </c>
      <c r="H16" s="47" t="s">
        <v>240</v>
      </c>
    </row>
    <row r="17" spans="2:8" ht="66" x14ac:dyDescent="0.3">
      <c r="B17" s="48" t="s">
        <v>332</v>
      </c>
      <c r="C17" s="8"/>
      <c r="D17" s="47" t="s">
        <v>235</v>
      </c>
      <c r="F17" s="51" t="s">
        <v>203</v>
      </c>
      <c r="H17" s="47" t="s">
        <v>241</v>
      </c>
    </row>
    <row r="18" spans="2:8" ht="99" x14ac:dyDescent="0.3">
      <c r="B18" s="48" t="s">
        <v>333</v>
      </c>
      <c r="D18" s="70" t="s">
        <v>239</v>
      </c>
      <c r="F18" s="47" t="s">
        <v>10</v>
      </c>
      <c r="H18" s="47" t="s">
        <v>471</v>
      </c>
    </row>
    <row r="19" spans="2:8" ht="165" x14ac:dyDescent="0.3">
      <c r="B19" s="48" t="s">
        <v>334</v>
      </c>
      <c r="D19" s="70" t="s">
        <v>12</v>
      </c>
      <c r="F19" s="52">
        <v>1</v>
      </c>
      <c r="H19" s="47" t="s">
        <v>472</v>
      </c>
    </row>
    <row r="20" spans="2:8" ht="148.5" x14ac:dyDescent="0.3">
      <c r="B20" s="48" t="s">
        <v>335</v>
      </c>
      <c r="D20" s="70" t="s">
        <v>15</v>
      </c>
      <c r="F20" s="47" t="s">
        <v>16</v>
      </c>
      <c r="H20" s="86" t="s">
        <v>467</v>
      </c>
    </row>
    <row r="21" spans="2:8" ht="115.5" x14ac:dyDescent="0.3">
      <c r="B21" s="48" t="s">
        <v>336</v>
      </c>
      <c r="D21" s="70" t="s">
        <v>58</v>
      </c>
      <c r="F21" s="47" t="s">
        <v>16</v>
      </c>
      <c r="H21" s="47" t="s">
        <v>449</v>
      </c>
    </row>
    <row r="22" spans="2:8" ht="264" x14ac:dyDescent="0.3">
      <c r="B22" s="48" t="s">
        <v>337</v>
      </c>
      <c r="D22" s="70" t="s">
        <v>242</v>
      </c>
      <c r="F22" s="47" t="s">
        <v>18</v>
      </c>
      <c r="H22" s="47" t="s">
        <v>450</v>
      </c>
    </row>
    <row r="23" spans="2:8" ht="363" x14ac:dyDescent="0.3">
      <c r="B23" s="48" t="s">
        <v>338</v>
      </c>
      <c r="D23" s="70" t="s">
        <v>289</v>
      </c>
      <c r="F23" s="47" t="s">
        <v>18</v>
      </c>
      <c r="H23" s="47" t="s">
        <v>451</v>
      </c>
    </row>
    <row r="24" spans="2:8" ht="148.5" x14ac:dyDescent="0.3">
      <c r="B24" s="48" t="s">
        <v>339</v>
      </c>
      <c r="D24" s="70" t="s">
        <v>246</v>
      </c>
      <c r="F24" s="47" t="s">
        <v>23</v>
      </c>
      <c r="H24" t="s">
        <v>452</v>
      </c>
    </row>
    <row r="25" spans="2:8" ht="99" x14ac:dyDescent="0.3">
      <c r="B25" s="48" t="s">
        <v>340</v>
      </c>
      <c r="D25" s="70" t="s">
        <v>245</v>
      </c>
      <c r="F25" s="47" t="s">
        <v>23</v>
      </c>
      <c r="H25" s="47" t="s">
        <v>453</v>
      </c>
    </row>
    <row r="26" spans="2:8" ht="181.5" x14ac:dyDescent="0.3">
      <c r="B26" s="48" t="s">
        <v>341</v>
      </c>
      <c r="D26" s="70" t="s">
        <v>19</v>
      </c>
      <c r="F26" s="47" t="s">
        <v>23</v>
      </c>
      <c r="H26" s="47" t="s">
        <v>454</v>
      </c>
    </row>
    <row r="27" spans="2:8" ht="148.5" x14ac:dyDescent="0.3">
      <c r="B27" s="48" t="s">
        <v>342</v>
      </c>
      <c r="D27" s="70" t="s">
        <v>248</v>
      </c>
      <c r="F27" s="47" t="s">
        <v>23</v>
      </c>
      <c r="H27" s="47" t="s">
        <v>455</v>
      </c>
    </row>
    <row r="28" spans="2:8" ht="99" x14ac:dyDescent="0.3">
      <c r="B28" s="48" t="s">
        <v>343</v>
      </c>
      <c r="D28" s="70" t="s">
        <v>247</v>
      </c>
      <c r="F28" s="47" t="s">
        <v>23</v>
      </c>
      <c r="H28" s="47" t="s">
        <v>456</v>
      </c>
    </row>
    <row r="29" spans="2:8" ht="181.5" x14ac:dyDescent="0.3">
      <c r="B29" s="48" t="s">
        <v>344</v>
      </c>
      <c r="D29" s="70" t="s">
        <v>250</v>
      </c>
      <c r="F29" s="47" t="s">
        <v>23</v>
      </c>
      <c r="H29" s="47" t="s">
        <v>457</v>
      </c>
    </row>
    <row r="30" spans="2:8" ht="165" x14ac:dyDescent="0.3">
      <c r="B30" s="48" t="s">
        <v>345</v>
      </c>
      <c r="D30" s="70" t="s">
        <v>249</v>
      </c>
      <c r="F30" s="47" t="s">
        <v>23</v>
      </c>
      <c r="H30" s="47" t="s">
        <v>473</v>
      </c>
    </row>
    <row r="31" spans="2:8" ht="247.5" x14ac:dyDescent="0.3">
      <c r="B31" s="48" t="s">
        <v>346</v>
      </c>
      <c r="D31" s="70" t="s">
        <v>251</v>
      </c>
      <c r="F31" s="59">
        <v>1</v>
      </c>
      <c r="H31" s="47" t="s">
        <v>458</v>
      </c>
    </row>
    <row r="32" spans="2:8" ht="409.5" x14ac:dyDescent="0.3">
      <c r="B32" s="48" t="s">
        <v>347</v>
      </c>
      <c r="D32" s="70" t="s">
        <v>276</v>
      </c>
      <c r="F32" s="59">
        <v>1</v>
      </c>
      <c r="H32" s="51" t="s">
        <v>459</v>
      </c>
    </row>
    <row r="33" spans="2:8" ht="396" x14ac:dyDescent="0.3">
      <c r="B33" s="48" t="s">
        <v>348</v>
      </c>
      <c r="D33" s="70" t="s">
        <v>252</v>
      </c>
      <c r="F33" s="59">
        <v>1</v>
      </c>
      <c r="H33" s="47" t="s">
        <v>460</v>
      </c>
    </row>
    <row r="34" spans="2:8" ht="330" x14ac:dyDescent="0.3">
      <c r="B34" s="48" t="s">
        <v>349</v>
      </c>
      <c r="D34" s="70" t="s">
        <v>253</v>
      </c>
      <c r="F34" s="59">
        <v>1</v>
      </c>
      <c r="H34" s="47" t="s">
        <v>461</v>
      </c>
    </row>
    <row r="35" spans="2:8" ht="264" x14ac:dyDescent="0.3">
      <c r="B35" s="48" t="s">
        <v>350</v>
      </c>
      <c r="D35" s="70" t="s">
        <v>254</v>
      </c>
      <c r="F35" s="59">
        <v>1</v>
      </c>
      <c r="H35" t="s">
        <v>259</v>
      </c>
    </row>
    <row r="36" spans="2:8" ht="247.5" x14ac:dyDescent="0.3">
      <c r="B36" s="48" t="s">
        <v>351</v>
      </c>
      <c r="D36" s="47" t="s">
        <v>261</v>
      </c>
      <c r="F36" s="51" t="s">
        <v>203</v>
      </c>
      <c r="H36" s="47" t="s">
        <v>278</v>
      </c>
    </row>
    <row r="37" spans="2:8" ht="82.5" x14ac:dyDescent="0.3">
      <c r="B37" s="48" t="s">
        <v>352</v>
      </c>
      <c r="D37" s="70" t="s">
        <v>260</v>
      </c>
      <c r="F37" s="51" t="s">
        <v>203</v>
      </c>
      <c r="H37" s="47" t="s">
        <v>264</v>
      </c>
    </row>
    <row r="38" spans="2:8" ht="82.5" x14ac:dyDescent="0.3">
      <c r="B38" s="48" t="s">
        <v>353</v>
      </c>
      <c r="D38" s="70" t="s">
        <v>263</v>
      </c>
      <c r="F38" s="51" t="s">
        <v>203</v>
      </c>
      <c r="H38" s="47" t="s">
        <v>370</v>
      </c>
    </row>
    <row r="39" spans="2:8" ht="82.5" x14ac:dyDescent="0.3">
      <c r="B39" s="48" t="s">
        <v>354</v>
      </c>
      <c r="D39" s="70" t="s">
        <v>265</v>
      </c>
      <c r="F39" s="51" t="s">
        <v>203</v>
      </c>
      <c r="H39" s="47" t="s">
        <v>369</v>
      </c>
    </row>
    <row r="40" spans="2:8" ht="99" x14ac:dyDescent="0.3">
      <c r="B40" s="48" t="s">
        <v>355</v>
      </c>
      <c r="D40" s="70" t="s">
        <v>547</v>
      </c>
      <c r="F40" s="54" t="s">
        <v>203</v>
      </c>
      <c r="H40" s="47" t="s">
        <v>371</v>
      </c>
    </row>
    <row r="41" spans="2:8" ht="99" x14ac:dyDescent="0.3">
      <c r="B41" s="48" t="s">
        <v>356</v>
      </c>
      <c r="D41" s="70" t="s">
        <v>268</v>
      </c>
      <c r="F41" s="51" t="s">
        <v>203</v>
      </c>
      <c r="H41" s="47" t="s">
        <v>267</v>
      </c>
    </row>
    <row r="42" spans="2:8" ht="247.5" x14ac:dyDescent="0.3">
      <c r="B42" s="48" t="s">
        <v>357</v>
      </c>
      <c r="D42" s="70" t="s">
        <v>269</v>
      </c>
      <c r="F42" s="51" t="s">
        <v>203</v>
      </c>
      <c r="H42" s="47" t="s">
        <v>368</v>
      </c>
    </row>
    <row r="43" spans="2:8" ht="66" x14ac:dyDescent="0.3">
      <c r="B43" s="48" t="s">
        <v>358</v>
      </c>
      <c r="D43" s="70" t="s">
        <v>431</v>
      </c>
      <c r="F43" s="51" t="s">
        <v>203</v>
      </c>
      <c r="H43" s="47" t="s">
        <v>490</v>
      </c>
    </row>
    <row r="44" spans="2:8" ht="115.5" x14ac:dyDescent="0.3">
      <c r="B44" s="48" t="s">
        <v>359</v>
      </c>
      <c r="D44" s="70" t="s">
        <v>274</v>
      </c>
      <c r="F44" s="51" t="s">
        <v>47</v>
      </c>
      <c r="H44" s="47" t="s">
        <v>462</v>
      </c>
    </row>
    <row r="45" spans="2:8" ht="99" x14ac:dyDescent="0.3">
      <c r="B45" s="48" t="s">
        <v>360</v>
      </c>
      <c r="D45" s="47" t="s">
        <v>270</v>
      </c>
      <c r="F45" s="55">
        <v>1</v>
      </c>
      <c r="H45" s="47" t="s">
        <v>494</v>
      </c>
    </row>
    <row r="46" spans="2:8" ht="198" x14ac:dyDescent="0.3">
      <c r="B46" s="48" t="s">
        <v>361</v>
      </c>
      <c r="D46" s="70" t="s">
        <v>59</v>
      </c>
      <c r="F46" s="47" t="s">
        <v>52</v>
      </c>
      <c r="H46" s="47" t="s">
        <v>474</v>
      </c>
    </row>
    <row r="47" spans="2:8" ht="66" x14ac:dyDescent="0.3">
      <c r="B47" s="48" t="s">
        <v>362</v>
      </c>
      <c r="D47" s="70" t="s">
        <v>491</v>
      </c>
      <c r="F47" s="55">
        <v>1</v>
      </c>
      <c r="H47" s="47" t="s">
        <v>493</v>
      </c>
    </row>
    <row r="48" spans="2:8" ht="198" x14ac:dyDescent="0.3">
      <c r="B48" s="48" t="s">
        <v>363</v>
      </c>
      <c r="D48" s="70" t="s">
        <v>272</v>
      </c>
      <c r="F48" s="47" t="s">
        <v>52</v>
      </c>
      <c r="H48" s="47" t="s">
        <v>492</v>
      </c>
    </row>
    <row r="49" spans="2:8" ht="214.5" x14ac:dyDescent="0.3">
      <c r="B49" s="48" t="s">
        <v>364</v>
      </c>
      <c r="D49" s="70" t="s">
        <v>271</v>
      </c>
      <c r="F49" s="47" t="s">
        <v>52</v>
      </c>
      <c r="H49" s="47" t="s">
        <v>463</v>
      </c>
    </row>
    <row r="50" spans="2:8" ht="214.5" x14ac:dyDescent="0.3">
      <c r="B50" s="48" t="s">
        <v>365</v>
      </c>
      <c r="D50" s="70" t="s">
        <v>273</v>
      </c>
      <c r="F50" s="47" t="s">
        <v>52</v>
      </c>
      <c r="H50" s="47" t="s">
        <v>464</v>
      </c>
    </row>
    <row r="51" spans="2:8" ht="115.5" x14ac:dyDescent="0.3">
      <c r="B51" s="48" t="s">
        <v>366</v>
      </c>
      <c r="D51" s="70" t="s">
        <v>488</v>
      </c>
      <c r="F51" s="47" t="s">
        <v>53</v>
      </c>
      <c r="H51" s="47" t="s">
        <v>465</v>
      </c>
    </row>
    <row r="52" spans="2:8" ht="115.5" x14ac:dyDescent="0.3">
      <c r="B52" s="48" t="s">
        <v>367</v>
      </c>
      <c r="D52" s="70" t="s">
        <v>489</v>
      </c>
      <c r="F52" s="47" t="s">
        <v>53</v>
      </c>
      <c r="H52" s="47" t="s">
        <v>495</v>
      </c>
    </row>
    <row r="53" spans="2:8" ht="313.5" x14ac:dyDescent="0.3">
      <c r="B53" s="48" t="s">
        <v>430</v>
      </c>
      <c r="D53" s="70" t="s">
        <v>275</v>
      </c>
      <c r="F53" s="47" t="s">
        <v>32</v>
      </c>
      <c r="H53" s="47" t="s">
        <v>475</v>
      </c>
    </row>
    <row r="54" spans="2:8" ht="280.5" x14ac:dyDescent="0.3">
      <c r="B54" s="48" t="s">
        <v>487</v>
      </c>
      <c r="D54" s="70" t="s">
        <v>277</v>
      </c>
      <c r="F54" s="47" t="s">
        <v>32</v>
      </c>
      <c r="H54" s="47" t="s">
        <v>466</v>
      </c>
    </row>
    <row r="56" spans="2:8" ht="24" x14ac:dyDescent="0.3">
      <c r="B56" s="56"/>
      <c r="C56" s="3"/>
      <c r="D56" s="3"/>
      <c r="E56" s="3"/>
      <c r="F56" s="3"/>
      <c r="G56" s="3"/>
      <c r="H56" s="3"/>
    </row>
  </sheetData>
  <sheetProtection password="FDF3" sheet="1" objects="1" scenarios="1"/>
  <hyperlinks>
    <hyperlink ref="D19" location="'VNB-Angaben'!F57" display="Anzahl der angeschlossenen Letztverbraucher"/>
    <hyperlink ref="D20" location="'VNB-Angaben'!F62" display="versorgte Fläche"/>
    <hyperlink ref="D22" location="'VNB-Angaben'!F67" display="zeitgleiche Jahreshöchstlast über alle Entnahmen"/>
    <hyperlink ref="D23" location="'VNB-Angaben'!F68" display="korrigierte zeitgleiche Jahreshöchstlast der Netz- oder Umspannebene/zeitgleiche Jahreshöchstlast ohne zeitgleiche Entnahmen von horizontal angeschlossenen fremden Netz- oder Umspannebenen"/>
    <hyperlink ref="D24" location="'VNB-Angaben'!F74" display="'VNB-Angaben'!F74"/>
    <hyperlink ref="D26" location="'VNB-Angaben'!F77" display="Stromkreislänge Kabel Hausanschlüsse"/>
    <hyperlink ref="D25" location="'VNB-Angaben'!F74" display="'VNB-Angaben'!F74"/>
    <hyperlink ref="D27" location="'VNB-Angaben'!F78" display="Stromkreislänge der Straßenbeleuchtungskabel"/>
    <hyperlink ref="D28" location="'VNB-Angaben'!F79" display="'VNB-Angaben'!F79"/>
    <hyperlink ref="D29" location="'VNB-Angaben'!F82" display="Stromkreislänge Freileitungen Hausanschlüsse"/>
    <hyperlink ref="D30" location="'VNB-Angaben'!F83" display="Stromkreislänge der Straßenbeleuchtungsfreileitungen"/>
    <hyperlink ref="D21" location="'VNB-Angaben'!F188" display="geografische Fläche"/>
    <hyperlink ref="D38" location="'VNB-Angaben'!F107" display="'VNB-Angaben'!F107"/>
    <hyperlink ref="D39" location="'VNB-Angaben'!F116" display="'VNB-Angaben'!F116"/>
    <hyperlink ref="D40" location="'VNB-Angaben'!F125" display="'VNB-Angaben'!F125"/>
    <hyperlink ref="D37" location="'VNB-Angaben'!F134" display="Unterbrechungsart"/>
    <hyperlink ref="D44" location="'VNB-Angaben'!F110" display="unterbrochene Kundenminuten"/>
    <hyperlink ref="D53" location="'VNB-Angaben'!F144" display="System Average Interruption Duration Index (SAIDI)"/>
    <hyperlink ref="D41" location="'VNB-Angaben'!F148" display="'VNB-Angaben'!F148"/>
    <hyperlink ref="D42" location="'VNB-Angaben'!F157" display="'VNB-Angaben'!F157"/>
    <hyperlink ref="D43" location="'VNB-Angaben'!F166" display="Zählerwechsel (geplant)"/>
    <hyperlink ref="D49" location="'VNB-Angaben'!F223" display="Unterbrochene installierte Bemessungsscheinleistung der Ortsnetztransformatoren"/>
    <hyperlink ref="D50" location="'VNB-Angaben'!F224" display="Unterbrochene installierte Bemessungsscheinleistung der Letztverbrauchertransformatoren"/>
    <hyperlink ref="D51" location="'VNB-Angaben'!F225" display="'VNB-Angaben'!F225"/>
    <hyperlink ref="D52" location="'VNB-Angaben'!F226" display="'VNB-Angaben'!F226"/>
    <hyperlink ref="D54" location="'VNB-Angaben'!F266" display="Average System Interruption Duration Index (ASIDI)"/>
    <hyperlink ref="D46" location="'VNB-Angaben'!F183" display="installierte Bemessungsscheinleistung der Ortsnetztransformatoren (ONT)"/>
    <hyperlink ref="D48" location="'VNB-Angaben'!F184" display="installierte Bemessungsscheinleistung der Letztverbrauchertransformator (LVT)"/>
    <hyperlink ref="D31" location="'VNB-Angaben'!F87" display="'VNB-Angaben'!F87"/>
    <hyperlink ref="D33" location="'VNB-Angaben'!F90" display="Anzahl von Anschlusspunkten an fremden Netz- und Umspannebenen auf der gleichen Netz- und Umspannebene"/>
    <hyperlink ref="D35" location="'VNB-Angaben'!F91" display="'VNB-Angaben'!F91"/>
    <hyperlink ref="D32" location="'VNB-Angaben'!F206" display="'VNB-Angaben'!F206"/>
    <hyperlink ref="D18" location="'VNB-Angaben'!F50" display="Kostenstellen, getrennt nach Netz- und Umspannebenen"/>
    <hyperlink ref="D34" location="'VNB-Angaben'!F208" display="'VNB-Angaben'!F208"/>
  </hyperlinks>
  <printOptions horizontalCentered="1" headings="1"/>
  <pageMargins left="0.25" right="0.25" top="0.75" bottom="0.75" header="0.3" footer="0.3"/>
  <pageSetup paperSize="9"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B1:J300"/>
  <sheetViews>
    <sheetView showGridLines="0" tabSelected="1" view="pageBreakPreview" topLeftCell="B7" zoomScale="115" zoomScaleNormal="100" zoomScaleSheetLayoutView="115" workbookViewId="0">
      <selection activeCell="F26" sqref="F26"/>
    </sheetView>
  </sheetViews>
  <sheetFormatPr baseColWidth="10" defaultRowHeight="16.5" x14ac:dyDescent="0.3"/>
  <cols>
    <col min="1" max="1" width="0.625" customWidth="1"/>
    <col min="2" max="2" width="6.125" style="8" customWidth="1"/>
    <col min="3" max="3" width="0.625" customWidth="1"/>
    <col min="4" max="4" width="76.625" customWidth="1"/>
    <col min="5" max="5" width="2.125" customWidth="1"/>
    <col min="6" max="6" width="20.375" style="15" bestFit="1" customWidth="1"/>
    <col min="7" max="7" width="16.75" bestFit="1" customWidth="1"/>
    <col min="8" max="8" width="2.125" customWidth="1"/>
    <col min="9" max="9" width="8.875" style="15" bestFit="1" customWidth="1"/>
    <col min="10" max="10" width="8.375" style="15" bestFit="1" customWidth="1"/>
  </cols>
  <sheetData>
    <row r="1" spans="2:10" ht="29.25" x14ac:dyDescent="0.3">
      <c r="B1" s="50" t="s">
        <v>0</v>
      </c>
      <c r="C1" s="29"/>
      <c r="D1" s="29"/>
      <c r="E1" s="29"/>
      <c r="F1" s="29"/>
      <c r="G1" s="2"/>
      <c r="H1" s="2"/>
      <c r="I1" s="29"/>
      <c r="J1" s="29"/>
    </row>
    <row r="2" spans="2:10" ht="29.25" x14ac:dyDescent="0.3">
      <c r="B2" s="50" t="s">
        <v>391</v>
      </c>
      <c r="C2" s="29"/>
      <c r="D2" s="29"/>
      <c r="E2" s="29"/>
      <c r="F2" s="29"/>
      <c r="G2" s="2"/>
      <c r="H2" s="2"/>
      <c r="I2" s="29"/>
      <c r="J2" s="29"/>
    </row>
    <row r="3" spans="2:10" ht="29.25" x14ac:dyDescent="0.3">
      <c r="B3" s="50" t="s">
        <v>392</v>
      </c>
      <c r="C3" s="29"/>
      <c r="D3" s="29"/>
      <c r="E3" s="29"/>
      <c r="F3" s="29"/>
      <c r="G3" s="2"/>
      <c r="H3" s="2"/>
      <c r="I3" s="29"/>
      <c r="J3" s="29"/>
    </row>
    <row r="4" spans="2:10" x14ac:dyDescent="0.3">
      <c r="B4"/>
      <c r="I4"/>
      <c r="J4"/>
    </row>
    <row r="5" spans="2:10" x14ac:dyDescent="0.3">
      <c r="B5"/>
      <c r="D5" s="134"/>
      <c r="F5"/>
      <c r="I5" s="46" t="s">
        <v>382</v>
      </c>
      <c r="J5" s="46" t="s">
        <v>566</v>
      </c>
    </row>
    <row r="6" spans="2:10" x14ac:dyDescent="0.3">
      <c r="I6" s="46" t="s">
        <v>373</v>
      </c>
      <c r="J6" s="69">
        <v>43150</v>
      </c>
    </row>
    <row r="7" spans="2:10" x14ac:dyDescent="0.3">
      <c r="B7" s="31" t="s">
        <v>383</v>
      </c>
      <c r="D7" s="76"/>
      <c r="E7" s="1" t="s">
        <v>393</v>
      </c>
      <c r="I7" s="46"/>
      <c r="J7" s="68"/>
    </row>
    <row r="8" spans="2:10" x14ac:dyDescent="0.3">
      <c r="E8" s="1" t="s">
        <v>394</v>
      </c>
      <c r="I8" s="46"/>
      <c r="J8" s="68"/>
    </row>
    <row r="9" spans="2:10" x14ac:dyDescent="0.3">
      <c r="E9" s="1"/>
      <c r="I9" s="46"/>
      <c r="J9" s="68"/>
    </row>
    <row r="10" spans="2:10" ht="24" x14ac:dyDescent="0.3">
      <c r="B10" s="26"/>
      <c r="C10" s="27"/>
      <c r="D10" s="27" t="s">
        <v>1</v>
      </c>
      <c r="E10" s="27"/>
      <c r="F10" s="27"/>
      <c r="G10" s="3"/>
      <c r="H10" s="3"/>
      <c r="I10" s="27"/>
      <c r="J10" s="27"/>
    </row>
    <row r="11" spans="2:10" x14ac:dyDescent="0.3">
      <c r="B11" s="20"/>
      <c r="C11" s="15"/>
      <c r="D11" s="15"/>
      <c r="F11"/>
      <c r="I11"/>
      <c r="J11"/>
    </row>
    <row r="12" spans="2:10" x14ac:dyDescent="0.3">
      <c r="B12" s="20"/>
      <c r="C12" s="15"/>
      <c r="D12" s="67" t="str">
        <f>Definitionen!B4&amp;"    "&amp;Definitionen!D4</f>
        <v>1.    Definitionen</v>
      </c>
      <c r="F12"/>
      <c r="I12"/>
      <c r="J12"/>
    </row>
    <row r="13" spans="2:10" x14ac:dyDescent="0.3">
      <c r="B13" s="20"/>
      <c r="C13" s="15"/>
      <c r="D13" s="45" t="str">
        <f>B24&amp;"    "&amp;D24</f>
        <v>2.    Allgemeine Angaben zum Netzbetreiber</v>
      </c>
      <c r="F13"/>
      <c r="I13"/>
      <c r="J13"/>
    </row>
    <row r="14" spans="2:10" x14ac:dyDescent="0.3">
      <c r="B14" s="20"/>
      <c r="C14" s="15"/>
      <c r="D14" s="45" t="str">
        <f>B37&amp;"    "&amp;D37</f>
        <v>3.    Angaben zur Erlösobergrenze (EOG)</v>
      </c>
      <c r="F14"/>
      <c r="I14"/>
      <c r="J14"/>
    </row>
    <row r="15" spans="2:10" x14ac:dyDescent="0.3">
      <c r="B15" s="20"/>
      <c r="C15" s="15"/>
      <c r="D15" s="45" t="str">
        <f>B53&amp;"    "&amp;D53</f>
        <v>4.    Angaben zu den Strukturparametern in der Niederspannungsebene</v>
      </c>
      <c r="F15"/>
      <c r="I15"/>
      <c r="J15"/>
    </row>
    <row r="16" spans="2:10" x14ac:dyDescent="0.3">
      <c r="B16" s="20"/>
      <c r="C16" s="15"/>
      <c r="D16" s="45" t="str">
        <f>B102&amp;"    "&amp;D102</f>
        <v>5.    Angaben zur Netzzuverlässigkeit der Niederspannungsebene</v>
      </c>
      <c r="F16"/>
      <c r="I16"/>
      <c r="J16"/>
    </row>
    <row r="17" spans="2:10" x14ac:dyDescent="0.3">
      <c r="B17" s="20"/>
      <c r="C17" s="15"/>
      <c r="D17" s="45" t="str">
        <f>B173&amp;"    "&amp;D173</f>
        <v>6.    Angaben zu den Strukturparametern der Mittelspannungsebene</v>
      </c>
      <c r="F17"/>
      <c r="I17"/>
      <c r="J17"/>
    </row>
    <row r="18" spans="2:10" x14ac:dyDescent="0.3">
      <c r="B18" s="20"/>
      <c r="C18" s="15"/>
      <c r="D18" s="45" t="str">
        <f>B216&amp;"    "&amp;D216</f>
        <v>7.    Angaben zur Netzzuverlässigkeit der Mittelspannungsebene</v>
      </c>
      <c r="F18"/>
      <c r="I18"/>
      <c r="J18"/>
    </row>
    <row r="19" spans="2:10" x14ac:dyDescent="0.3">
      <c r="B19" s="20"/>
      <c r="C19" s="15"/>
      <c r="D19" s="45" t="str">
        <f>VU_2016!B8&amp;"    "&amp;VU_2016!C8</f>
        <v>8.    Änderungen gegenüber den Angaben zu den Versorgungsunterbrechungen gem. dem Bericht nach § 52 EnWG im Jahr 2016</v>
      </c>
      <c r="E19" s="15"/>
      <c r="I19"/>
      <c r="J19"/>
    </row>
    <row r="20" spans="2:10" x14ac:dyDescent="0.3">
      <c r="B20" s="20"/>
      <c r="C20" s="15"/>
      <c r="D20" s="45" t="str">
        <f>VU_2017!B8&amp;"    "&amp;VU_2017!C8</f>
        <v>9.    Änderungen gegenüber den Angaben zu den Versorgungsunterbrechungen gem. dem Bericht nach § 52 EnWG im Jahr 2017</v>
      </c>
      <c r="E20" s="15"/>
      <c r="I20"/>
      <c r="J20"/>
    </row>
    <row r="21" spans="2:10" x14ac:dyDescent="0.3">
      <c r="B21" s="20"/>
      <c r="C21" s="15"/>
      <c r="D21" s="67" t="str">
        <f>Erläuterungen!B6&amp;" "&amp;Erläuterungen!D6</f>
        <v>10.  Erläuterungen des Netzbetreibers</v>
      </c>
      <c r="E21" s="15"/>
      <c r="I21"/>
      <c r="J21"/>
    </row>
    <row r="22" spans="2:10" x14ac:dyDescent="0.3">
      <c r="B22" s="20"/>
      <c r="C22" s="15"/>
      <c r="D22" s="15"/>
      <c r="E22" s="15"/>
      <c r="I22"/>
      <c r="J22"/>
    </row>
    <row r="23" spans="2:10" x14ac:dyDescent="0.3">
      <c r="B23" s="20"/>
      <c r="C23" s="15"/>
      <c r="D23" s="15"/>
      <c r="E23" s="15"/>
      <c r="I23"/>
      <c r="J23"/>
    </row>
    <row r="24" spans="2:10" ht="24" x14ac:dyDescent="0.3">
      <c r="B24" s="58" t="s">
        <v>290</v>
      </c>
      <c r="C24" s="27"/>
      <c r="D24" s="28" t="s">
        <v>2</v>
      </c>
      <c r="E24" s="28"/>
      <c r="F24" s="27"/>
      <c r="G24" s="3"/>
      <c r="H24" s="3"/>
      <c r="I24" s="27"/>
      <c r="J24" s="27"/>
    </row>
    <row r="25" spans="2:10" x14ac:dyDescent="0.3">
      <c r="B25" s="20"/>
      <c r="C25" s="15"/>
      <c r="D25" s="15"/>
      <c r="E25" s="15"/>
    </row>
    <row r="26" spans="2:10" s="15" customFormat="1" x14ac:dyDescent="0.3">
      <c r="B26" s="20" t="s">
        <v>285</v>
      </c>
      <c r="D26" s="17" t="s">
        <v>372</v>
      </c>
      <c r="F26" s="91">
        <v>43220</v>
      </c>
    </row>
    <row r="27" spans="2:10" s="15" customFormat="1" x14ac:dyDescent="0.3">
      <c r="B27" s="20"/>
    </row>
    <row r="28" spans="2:10" s="15" customFormat="1" x14ac:dyDescent="0.3">
      <c r="B28" s="20" t="s">
        <v>286</v>
      </c>
      <c r="D28" s="17" t="s">
        <v>3</v>
      </c>
      <c r="F28" s="92"/>
    </row>
    <row r="29" spans="2:10" s="15" customFormat="1" x14ac:dyDescent="0.3">
      <c r="B29" s="20"/>
    </row>
    <row r="30" spans="2:10" s="15" customFormat="1" x14ac:dyDescent="0.3">
      <c r="B30" s="20" t="s">
        <v>291</v>
      </c>
      <c r="D30" s="17" t="s">
        <v>4</v>
      </c>
      <c r="F30" s="93"/>
    </row>
    <row r="31" spans="2:10" s="15" customFormat="1" x14ac:dyDescent="0.3">
      <c r="B31" s="20"/>
    </row>
    <row r="32" spans="2:10" s="15" customFormat="1" x14ac:dyDescent="0.3">
      <c r="B32" s="20" t="s">
        <v>292</v>
      </c>
      <c r="D32" s="17" t="s">
        <v>5</v>
      </c>
      <c r="F32" s="94">
        <v>1</v>
      </c>
    </row>
    <row r="33" spans="2:10" s="15" customFormat="1" x14ac:dyDescent="0.3">
      <c r="B33" s="20"/>
    </row>
    <row r="34" spans="2:10" x14ac:dyDescent="0.3">
      <c r="B34" s="20" t="s">
        <v>293</v>
      </c>
      <c r="C34" s="15"/>
      <c r="D34" s="17" t="s">
        <v>6</v>
      </c>
      <c r="E34" s="15"/>
      <c r="F34" s="128" t="s">
        <v>25</v>
      </c>
    </row>
    <row r="35" spans="2:10" x14ac:dyDescent="0.3">
      <c r="B35"/>
      <c r="I35"/>
      <c r="J35"/>
    </row>
    <row r="36" spans="2:10" x14ac:dyDescent="0.3">
      <c r="B36"/>
      <c r="I36"/>
      <c r="J36"/>
    </row>
    <row r="37" spans="2:10" ht="24" x14ac:dyDescent="0.3">
      <c r="B37" s="26" t="s">
        <v>294</v>
      </c>
      <c r="C37" s="27"/>
      <c r="D37" s="28" t="s">
        <v>389</v>
      </c>
      <c r="E37" s="28"/>
      <c r="F37" s="27"/>
      <c r="G37" s="3"/>
      <c r="H37" s="3"/>
      <c r="I37" s="27"/>
      <c r="J37" s="27"/>
    </row>
    <row r="38" spans="2:10" ht="24" x14ac:dyDescent="0.3">
      <c r="B38" s="26"/>
      <c r="C38" s="27"/>
      <c r="D38" s="28" t="s">
        <v>390</v>
      </c>
      <c r="E38" s="28"/>
      <c r="F38" s="27"/>
      <c r="G38" s="3"/>
      <c r="H38" s="3"/>
      <c r="I38" s="27"/>
      <c r="J38" s="27"/>
    </row>
    <row r="39" spans="2:10" x14ac:dyDescent="0.3">
      <c r="B39" s="20"/>
      <c r="C39" s="15"/>
      <c r="D39" s="15"/>
      <c r="E39" s="15"/>
    </row>
    <row r="40" spans="2:10" x14ac:dyDescent="0.3">
      <c r="B40" s="20"/>
      <c r="C40" s="15"/>
      <c r="D40" s="81" t="s">
        <v>11</v>
      </c>
      <c r="E40" s="15"/>
      <c r="F40" s="19" t="s">
        <v>305</v>
      </c>
      <c r="G40" s="11" t="s">
        <v>7</v>
      </c>
      <c r="I40" s="19" t="s">
        <v>8</v>
      </c>
    </row>
    <row r="41" spans="2:10" x14ac:dyDescent="0.3">
      <c r="B41" s="20"/>
      <c r="C41" s="15"/>
      <c r="D41" s="15"/>
      <c r="E41" s="15"/>
    </row>
    <row r="42" spans="2:10" x14ac:dyDescent="0.3">
      <c r="B42" s="20" t="s">
        <v>295</v>
      </c>
      <c r="C42" s="15"/>
      <c r="D42" s="17" t="s">
        <v>9</v>
      </c>
      <c r="E42" s="15"/>
      <c r="F42" s="129">
        <f>SUM(F44:F50)</f>
        <v>0</v>
      </c>
      <c r="G42" s="130">
        <f>SUM(G44:G50)</f>
        <v>0</v>
      </c>
      <c r="I42" s="17" t="s">
        <v>10</v>
      </c>
    </row>
    <row r="43" spans="2:10" x14ac:dyDescent="0.3">
      <c r="B43" s="20"/>
      <c r="C43" s="15"/>
      <c r="D43" s="15"/>
      <c r="E43" s="15"/>
      <c r="F43" s="6"/>
      <c r="G43" s="6"/>
    </row>
    <row r="44" spans="2:10" x14ac:dyDescent="0.3">
      <c r="B44" s="20" t="s">
        <v>296</v>
      </c>
      <c r="C44" s="15"/>
      <c r="D44" s="17" t="s">
        <v>94</v>
      </c>
      <c r="E44" s="15"/>
      <c r="F44" s="95"/>
      <c r="G44" s="98"/>
      <c r="I44" s="17" t="s">
        <v>10</v>
      </c>
    </row>
    <row r="45" spans="2:10" x14ac:dyDescent="0.3">
      <c r="B45" s="20" t="s">
        <v>297</v>
      </c>
      <c r="C45" s="15"/>
      <c r="D45" s="17" t="s">
        <v>95</v>
      </c>
      <c r="E45" s="15"/>
      <c r="F45" s="96"/>
      <c r="G45" s="98"/>
      <c r="I45" s="17" t="s">
        <v>10</v>
      </c>
    </row>
    <row r="46" spans="2:10" x14ac:dyDescent="0.3">
      <c r="B46" s="20" t="s">
        <v>298</v>
      </c>
      <c r="C46" s="15"/>
      <c r="D46" s="17" t="s">
        <v>96</v>
      </c>
      <c r="E46" s="15"/>
      <c r="F46" s="96"/>
      <c r="G46" s="98"/>
      <c r="I46" s="17" t="s">
        <v>10</v>
      </c>
    </row>
    <row r="47" spans="2:10" x14ac:dyDescent="0.3">
      <c r="B47" s="20" t="s">
        <v>299</v>
      </c>
      <c r="C47" s="15"/>
      <c r="D47" s="17" t="s">
        <v>99</v>
      </c>
      <c r="E47" s="15"/>
      <c r="F47" s="96"/>
      <c r="G47" s="98"/>
      <c r="I47" s="17" t="s">
        <v>10</v>
      </c>
    </row>
    <row r="48" spans="2:10" x14ac:dyDescent="0.3">
      <c r="B48" s="20" t="s">
        <v>300</v>
      </c>
      <c r="C48" s="15"/>
      <c r="D48" s="17" t="s">
        <v>97</v>
      </c>
      <c r="E48" s="15"/>
      <c r="F48" s="96"/>
      <c r="G48" s="98"/>
      <c r="I48" s="17" t="s">
        <v>10</v>
      </c>
    </row>
    <row r="49" spans="2:10" x14ac:dyDescent="0.3">
      <c r="B49" s="20" t="s">
        <v>301</v>
      </c>
      <c r="C49" s="15"/>
      <c r="D49" s="17" t="s">
        <v>100</v>
      </c>
      <c r="E49" s="15"/>
      <c r="F49" s="96"/>
      <c r="G49" s="98"/>
      <c r="I49" s="17" t="s">
        <v>10</v>
      </c>
    </row>
    <row r="50" spans="2:10" x14ac:dyDescent="0.3">
      <c r="B50" s="20" t="s">
        <v>302</v>
      </c>
      <c r="C50" s="15"/>
      <c r="D50" s="17" t="s">
        <v>98</v>
      </c>
      <c r="E50" s="15"/>
      <c r="F50" s="97"/>
      <c r="G50" s="98"/>
      <c r="I50" s="17" t="s">
        <v>10</v>
      </c>
    </row>
    <row r="51" spans="2:10" x14ac:dyDescent="0.3">
      <c r="B51"/>
      <c r="I51"/>
      <c r="J51"/>
    </row>
    <row r="52" spans="2:10" x14ac:dyDescent="0.3">
      <c r="B52"/>
      <c r="I52"/>
      <c r="J52"/>
    </row>
    <row r="53" spans="2:10" ht="24" x14ac:dyDescent="0.3">
      <c r="B53" s="26" t="s">
        <v>303</v>
      </c>
      <c r="C53" s="27"/>
      <c r="D53" s="28" t="s">
        <v>522</v>
      </c>
      <c r="E53" s="28"/>
      <c r="F53" s="27"/>
      <c r="G53" s="3"/>
      <c r="H53" s="3"/>
      <c r="I53" s="27"/>
      <c r="J53" s="27"/>
    </row>
    <row r="54" spans="2:10" x14ac:dyDescent="0.3">
      <c r="B54" s="20"/>
      <c r="C54" s="15"/>
      <c r="D54" s="15"/>
      <c r="E54" s="15"/>
    </row>
    <row r="55" spans="2:10" x14ac:dyDescent="0.3">
      <c r="B55" s="22" t="s">
        <v>30</v>
      </c>
      <c r="C55" s="15"/>
      <c r="D55" s="82" t="s">
        <v>12</v>
      </c>
      <c r="E55" s="15"/>
      <c r="F55" s="12">
        <v>2016</v>
      </c>
      <c r="G55" s="7">
        <v>2017</v>
      </c>
      <c r="H55" s="15"/>
      <c r="I55" s="14" t="s">
        <v>8</v>
      </c>
    </row>
    <row r="56" spans="2:10" x14ac:dyDescent="0.3">
      <c r="B56" s="20"/>
      <c r="C56" s="15"/>
      <c r="D56" s="15"/>
      <c r="E56" s="15"/>
      <c r="H56" s="15"/>
    </row>
    <row r="57" spans="2:10" x14ac:dyDescent="0.3">
      <c r="B57" s="24" t="s">
        <v>31</v>
      </c>
      <c r="C57" s="15"/>
      <c r="D57" s="16" t="s">
        <v>14</v>
      </c>
      <c r="E57" s="15"/>
      <c r="F57" s="100"/>
      <c r="G57" s="99"/>
      <c r="H57" s="15"/>
      <c r="I57" s="24">
        <v>1</v>
      </c>
    </row>
    <row r="58" spans="2:10" x14ac:dyDescent="0.3">
      <c r="B58" s="24" t="s">
        <v>33</v>
      </c>
      <c r="C58" s="15"/>
      <c r="D58" s="16" t="s">
        <v>13</v>
      </c>
      <c r="E58" s="15"/>
      <c r="F58" s="100"/>
      <c r="G58" s="99"/>
      <c r="H58" s="15"/>
      <c r="I58" s="24">
        <v>1</v>
      </c>
    </row>
    <row r="59" spans="2:10" x14ac:dyDescent="0.3">
      <c r="B59" s="20"/>
      <c r="C59" s="15"/>
      <c r="D59" s="15"/>
      <c r="E59" s="15"/>
      <c r="H59" s="15"/>
    </row>
    <row r="60" spans="2:10" x14ac:dyDescent="0.3">
      <c r="B60" s="18" t="s">
        <v>34</v>
      </c>
      <c r="C60" s="15"/>
      <c r="D60" s="82" t="s">
        <v>15</v>
      </c>
      <c r="E60" s="15"/>
      <c r="F60" s="12">
        <v>2016</v>
      </c>
      <c r="G60" s="7">
        <v>2017</v>
      </c>
      <c r="H60" s="15"/>
      <c r="I60" s="14" t="s">
        <v>8</v>
      </c>
    </row>
    <row r="61" spans="2:10" x14ac:dyDescent="0.3">
      <c r="B61" s="20"/>
      <c r="C61" s="15"/>
      <c r="D61" s="15"/>
      <c r="E61" s="15"/>
      <c r="H61" s="15"/>
    </row>
    <row r="62" spans="2:10" ht="17.25" x14ac:dyDescent="0.3">
      <c r="B62" s="24" t="s">
        <v>34</v>
      </c>
      <c r="C62" s="15"/>
      <c r="D62" s="17" t="s">
        <v>387</v>
      </c>
      <c r="E62" s="15"/>
      <c r="F62" s="101"/>
      <c r="G62" s="92"/>
      <c r="H62" s="15"/>
      <c r="I62" s="17" t="s">
        <v>16</v>
      </c>
    </row>
    <row r="63" spans="2:10" ht="24" x14ac:dyDescent="0.3">
      <c r="B63"/>
      <c r="D63" s="46" t="s">
        <v>476</v>
      </c>
      <c r="I63"/>
      <c r="J63"/>
    </row>
    <row r="64" spans="2:10" x14ac:dyDescent="0.3">
      <c r="B64" s="20"/>
      <c r="C64" s="15"/>
      <c r="D64" s="15"/>
      <c r="E64" s="15"/>
      <c r="H64" s="15"/>
    </row>
    <row r="65" spans="2:10" x14ac:dyDescent="0.3">
      <c r="B65" s="18" t="s">
        <v>35</v>
      </c>
      <c r="C65" s="15"/>
      <c r="D65" s="14" t="s">
        <v>17</v>
      </c>
      <c r="E65" s="15"/>
      <c r="F65" s="12">
        <v>2016</v>
      </c>
      <c r="G65" s="7">
        <v>2017</v>
      </c>
      <c r="H65" s="15"/>
      <c r="I65" s="14" t="s">
        <v>8</v>
      </c>
    </row>
    <row r="66" spans="2:10" x14ac:dyDescent="0.3">
      <c r="B66" s="20"/>
      <c r="C66" s="15"/>
      <c r="D66" s="15"/>
      <c r="E66" s="15"/>
      <c r="H66" s="15"/>
    </row>
    <row r="67" spans="2:10" x14ac:dyDescent="0.3">
      <c r="B67" s="24" t="s">
        <v>36</v>
      </c>
      <c r="C67" s="15"/>
      <c r="D67" s="73" t="s">
        <v>309</v>
      </c>
      <c r="E67" s="15"/>
      <c r="F67" s="103"/>
      <c r="G67" s="102"/>
      <c r="H67" s="15"/>
      <c r="I67" s="16" t="s">
        <v>18</v>
      </c>
    </row>
    <row r="68" spans="2:10" ht="33" x14ac:dyDescent="0.3">
      <c r="B68" s="24" t="s">
        <v>37</v>
      </c>
      <c r="C68" s="15"/>
      <c r="D68" s="83" t="s">
        <v>287</v>
      </c>
      <c r="E68" s="15"/>
      <c r="F68" s="103"/>
      <c r="G68" s="102"/>
      <c r="H68" s="15"/>
      <c r="I68" s="16" t="s">
        <v>18</v>
      </c>
    </row>
    <row r="69" spans="2:10" x14ac:dyDescent="0.3">
      <c r="B69" s="24" t="s">
        <v>38</v>
      </c>
      <c r="C69" s="15"/>
      <c r="D69" s="16" t="s">
        <v>308</v>
      </c>
      <c r="E69" s="15"/>
      <c r="F69" s="103"/>
      <c r="G69" s="102"/>
      <c r="H69" s="15"/>
      <c r="I69" s="16" t="s">
        <v>18</v>
      </c>
    </row>
    <row r="70" spans="2:10" ht="49.5" x14ac:dyDescent="0.3">
      <c r="B70" s="24" t="s">
        <v>39</v>
      </c>
      <c r="C70" s="15"/>
      <c r="D70" s="53" t="s">
        <v>288</v>
      </c>
      <c r="E70" s="15"/>
      <c r="F70" s="103"/>
      <c r="G70" s="102"/>
      <c r="H70" s="15"/>
      <c r="I70" s="16" t="s">
        <v>18</v>
      </c>
    </row>
    <row r="71" spans="2:10" x14ac:dyDescent="0.3">
      <c r="B71" s="20"/>
      <c r="C71" s="15"/>
      <c r="D71" s="15"/>
      <c r="E71" s="15"/>
      <c r="H71" s="15"/>
    </row>
    <row r="72" spans="2:10" x14ac:dyDescent="0.3">
      <c r="B72" s="18" t="s">
        <v>40</v>
      </c>
      <c r="C72" s="15"/>
      <c r="D72" s="84" t="s">
        <v>21</v>
      </c>
      <c r="E72" s="15"/>
      <c r="F72" s="12">
        <v>2016</v>
      </c>
      <c r="G72" s="7">
        <v>2017</v>
      </c>
      <c r="H72" s="15"/>
      <c r="I72" s="19" t="s">
        <v>8</v>
      </c>
    </row>
    <row r="73" spans="2:10" x14ac:dyDescent="0.3">
      <c r="B73" s="20"/>
      <c r="C73" s="15"/>
      <c r="D73" s="9"/>
      <c r="E73" s="15"/>
      <c r="H73" s="15"/>
    </row>
    <row r="74" spans="2:10" ht="17.25" x14ac:dyDescent="0.3">
      <c r="B74" s="24" t="s">
        <v>41</v>
      </c>
      <c r="C74" s="15"/>
      <c r="D74" s="70" t="s">
        <v>427</v>
      </c>
      <c r="E74" s="15"/>
      <c r="F74" s="101"/>
      <c r="G74" s="92"/>
      <c r="H74" s="15"/>
      <c r="I74" s="17" t="s">
        <v>23</v>
      </c>
    </row>
    <row r="75" spans="2:10" x14ac:dyDescent="0.3">
      <c r="D75" s="46" t="s">
        <v>384</v>
      </c>
      <c r="I75"/>
      <c r="J75"/>
    </row>
    <row r="76" spans="2:10" x14ac:dyDescent="0.3">
      <c r="I76"/>
      <c r="J76"/>
    </row>
    <row r="77" spans="2:10" x14ac:dyDescent="0.3">
      <c r="B77" s="24" t="s">
        <v>42</v>
      </c>
      <c r="C77" s="15"/>
      <c r="D77" s="70" t="s">
        <v>19</v>
      </c>
      <c r="E77" s="15"/>
      <c r="F77" s="101"/>
      <c r="G77" s="92"/>
      <c r="H77" s="15"/>
      <c r="I77" s="17" t="s">
        <v>23</v>
      </c>
    </row>
    <row r="78" spans="2:10" x14ac:dyDescent="0.3">
      <c r="B78" s="24" t="s">
        <v>43</v>
      </c>
      <c r="C78" s="15"/>
      <c r="D78" s="70" t="s">
        <v>20</v>
      </c>
      <c r="E78" s="15"/>
      <c r="F78" s="101"/>
      <c r="G78" s="92"/>
      <c r="H78" s="15"/>
      <c r="I78" s="17" t="s">
        <v>23</v>
      </c>
    </row>
    <row r="79" spans="2:10" ht="17.25" x14ac:dyDescent="0.3">
      <c r="B79" s="24" t="s">
        <v>44</v>
      </c>
      <c r="C79" s="15"/>
      <c r="D79" s="70" t="s">
        <v>428</v>
      </c>
      <c r="E79" s="15"/>
      <c r="F79" s="101"/>
      <c r="G79" s="92"/>
      <c r="H79" s="15"/>
      <c r="I79" s="17" t="s">
        <v>23</v>
      </c>
    </row>
    <row r="80" spans="2:10" x14ac:dyDescent="0.3">
      <c r="D80" s="46" t="s">
        <v>385</v>
      </c>
      <c r="I80"/>
      <c r="J80"/>
    </row>
    <row r="81" spans="2:10" x14ac:dyDescent="0.3">
      <c r="I81"/>
      <c r="J81"/>
    </row>
    <row r="82" spans="2:10" x14ac:dyDescent="0.3">
      <c r="B82" s="24" t="s">
        <v>45</v>
      </c>
      <c r="C82" s="15"/>
      <c r="D82" s="70" t="s">
        <v>22</v>
      </c>
      <c r="E82" s="15"/>
      <c r="F82" s="101"/>
      <c r="G82" s="92"/>
      <c r="H82" s="15"/>
      <c r="I82" s="17" t="s">
        <v>23</v>
      </c>
    </row>
    <row r="83" spans="2:10" x14ac:dyDescent="0.3">
      <c r="B83" s="24" t="s">
        <v>101</v>
      </c>
      <c r="C83" s="15"/>
      <c r="D83" s="70" t="s">
        <v>26</v>
      </c>
      <c r="E83" s="15"/>
      <c r="F83" s="101"/>
      <c r="G83" s="92"/>
      <c r="H83" s="15"/>
      <c r="I83" s="17" t="s">
        <v>23</v>
      </c>
    </row>
    <row r="84" spans="2:10" x14ac:dyDescent="0.3">
      <c r="B84" s="20"/>
      <c r="C84" s="15"/>
      <c r="D84" s="15"/>
      <c r="E84" s="15"/>
      <c r="H84" s="15"/>
    </row>
    <row r="85" spans="2:10" x14ac:dyDescent="0.3">
      <c r="B85" s="18" t="s">
        <v>46</v>
      </c>
      <c r="C85" s="15"/>
      <c r="D85" s="19" t="s">
        <v>24</v>
      </c>
      <c r="E85" s="15"/>
      <c r="F85" s="12">
        <v>2016</v>
      </c>
      <c r="G85" s="7">
        <v>2017</v>
      </c>
      <c r="H85" s="15"/>
      <c r="I85" s="19" t="s">
        <v>8</v>
      </c>
    </row>
    <row r="86" spans="2:10" x14ac:dyDescent="0.3">
      <c r="B86" s="20"/>
      <c r="C86" s="15"/>
      <c r="D86" s="77"/>
      <c r="E86" s="15"/>
      <c r="H86" s="15"/>
    </row>
    <row r="87" spans="2:10" ht="33.75" x14ac:dyDescent="0.3">
      <c r="B87" s="24" t="s">
        <v>211</v>
      </c>
      <c r="C87" s="15"/>
      <c r="D87" s="87" t="s">
        <v>395</v>
      </c>
      <c r="E87" s="15"/>
      <c r="F87" s="100"/>
      <c r="G87" s="99"/>
      <c r="H87" s="15"/>
      <c r="I87" s="24">
        <v>1</v>
      </c>
    </row>
    <row r="88" spans="2:10" x14ac:dyDescent="0.3">
      <c r="D88" s="78" t="s">
        <v>386</v>
      </c>
      <c r="F88" s="90"/>
      <c r="G88" s="37"/>
      <c r="I88"/>
      <c r="J88"/>
    </row>
    <row r="89" spans="2:10" x14ac:dyDescent="0.3">
      <c r="B89"/>
      <c r="D89" s="79"/>
      <c r="F89" s="90"/>
      <c r="G89" s="37"/>
      <c r="I89"/>
      <c r="J89"/>
    </row>
    <row r="90" spans="2:10" ht="33" x14ac:dyDescent="0.3">
      <c r="B90" s="24" t="s">
        <v>212</v>
      </c>
      <c r="C90" s="15"/>
      <c r="D90" s="88" t="s">
        <v>410</v>
      </c>
      <c r="E90" s="15"/>
      <c r="F90" s="100"/>
      <c r="G90" s="99"/>
      <c r="H90" s="15"/>
      <c r="I90" s="24">
        <v>1</v>
      </c>
    </row>
    <row r="91" spans="2:10" ht="33" x14ac:dyDescent="0.3">
      <c r="B91" s="24" t="s">
        <v>310</v>
      </c>
      <c r="C91" s="15"/>
      <c r="D91" s="88" t="s">
        <v>564</v>
      </c>
      <c r="E91" s="15"/>
      <c r="F91" s="100"/>
      <c r="G91" s="99"/>
      <c r="H91" s="15"/>
      <c r="I91" s="24">
        <v>1</v>
      </c>
    </row>
    <row r="92" spans="2:10" ht="49.5" x14ac:dyDescent="0.3">
      <c r="B92" s="24" t="s">
        <v>213</v>
      </c>
      <c r="C92" s="15"/>
      <c r="D92" s="80" t="s">
        <v>565</v>
      </c>
      <c r="E92" s="15"/>
      <c r="F92" s="100"/>
      <c r="G92" s="99"/>
      <c r="H92" s="15"/>
      <c r="I92" s="24">
        <v>1</v>
      </c>
    </row>
    <row r="93" spans="2:10" ht="49.5" x14ac:dyDescent="0.3">
      <c r="B93" s="24" t="s">
        <v>214</v>
      </c>
      <c r="C93" s="15"/>
      <c r="D93" s="80" t="s">
        <v>477</v>
      </c>
      <c r="E93" s="15"/>
      <c r="F93" s="100"/>
      <c r="G93" s="99"/>
      <c r="H93" s="15"/>
      <c r="I93" s="24" t="s">
        <v>210</v>
      </c>
    </row>
    <row r="94" spans="2:10" ht="33.75" x14ac:dyDescent="0.3">
      <c r="B94" s="24" t="s">
        <v>217</v>
      </c>
      <c r="C94" s="15"/>
      <c r="D94" s="80" t="s">
        <v>409</v>
      </c>
      <c r="E94" s="15"/>
      <c r="F94" s="100"/>
      <c r="G94" s="99"/>
      <c r="H94" s="15"/>
      <c r="I94" s="24">
        <v>1</v>
      </c>
    </row>
    <row r="95" spans="2:10" x14ac:dyDescent="0.3">
      <c r="D95" s="78" t="s">
        <v>388</v>
      </c>
      <c r="F95" s="90"/>
      <c r="G95" s="37"/>
      <c r="I95"/>
      <c r="J95"/>
    </row>
    <row r="96" spans="2:10" x14ac:dyDescent="0.3">
      <c r="D96" s="79"/>
      <c r="F96" s="90"/>
      <c r="G96" s="37"/>
      <c r="I96"/>
      <c r="J96"/>
    </row>
    <row r="97" spans="2:10" ht="33" x14ac:dyDescent="0.3">
      <c r="B97" s="48" t="s">
        <v>218</v>
      </c>
      <c r="C97" s="15"/>
      <c r="D97" s="80" t="s">
        <v>408</v>
      </c>
      <c r="E97" s="15"/>
      <c r="F97" s="100"/>
      <c r="G97" s="99"/>
      <c r="H97" s="15"/>
      <c r="I97" s="24" t="s">
        <v>210</v>
      </c>
    </row>
    <row r="98" spans="2:10" ht="33" x14ac:dyDescent="0.3">
      <c r="B98" s="48" t="s">
        <v>215</v>
      </c>
      <c r="C98" s="15"/>
      <c r="D98" s="80" t="s">
        <v>407</v>
      </c>
      <c r="E98" s="15"/>
      <c r="F98" s="100"/>
      <c r="G98" s="99"/>
      <c r="H98" s="15"/>
      <c r="I98" s="24" t="s">
        <v>210</v>
      </c>
    </row>
    <row r="99" spans="2:10" ht="33" x14ac:dyDescent="0.3">
      <c r="B99" s="48" t="s">
        <v>216</v>
      </c>
      <c r="C99" s="15"/>
      <c r="D99" s="80" t="s">
        <v>406</v>
      </c>
      <c r="E99" s="15"/>
      <c r="F99" s="100"/>
      <c r="G99" s="99"/>
      <c r="H99" s="15"/>
      <c r="I99" s="24" t="s">
        <v>210</v>
      </c>
    </row>
    <row r="100" spans="2:10" x14ac:dyDescent="0.3">
      <c r="B100" s="20"/>
      <c r="C100" s="15"/>
      <c r="D100" s="15"/>
      <c r="E100" s="15"/>
      <c r="H100" s="15"/>
    </row>
    <row r="101" spans="2:10" x14ac:dyDescent="0.3">
      <c r="B101" s="20"/>
      <c r="C101" s="15"/>
      <c r="D101" s="15"/>
      <c r="E101" s="15"/>
      <c r="H101" s="15"/>
    </row>
    <row r="102" spans="2:10" ht="24" x14ac:dyDescent="0.3">
      <c r="B102" s="26" t="s">
        <v>311</v>
      </c>
      <c r="C102" s="27"/>
      <c r="D102" s="28" t="s">
        <v>27</v>
      </c>
      <c r="E102" s="27"/>
      <c r="F102" s="27"/>
      <c r="G102" s="3"/>
      <c r="H102" s="27"/>
      <c r="I102" s="27"/>
      <c r="J102" s="27"/>
    </row>
    <row r="103" spans="2:10" x14ac:dyDescent="0.3">
      <c r="B103" s="20"/>
      <c r="C103" s="15"/>
      <c r="D103" s="15"/>
      <c r="E103" s="15"/>
      <c r="H103" s="15"/>
    </row>
    <row r="104" spans="2:10" x14ac:dyDescent="0.3">
      <c r="B104" s="18" t="s">
        <v>61</v>
      </c>
      <c r="C104" s="15"/>
      <c r="D104" s="81" t="s">
        <v>29</v>
      </c>
      <c r="E104" s="15"/>
      <c r="F104" s="12">
        <v>2016</v>
      </c>
      <c r="G104" s="7">
        <v>2017</v>
      </c>
      <c r="H104" s="15"/>
      <c r="I104" s="19" t="s">
        <v>8</v>
      </c>
    </row>
    <row r="105" spans="2:10" x14ac:dyDescent="0.3">
      <c r="B105" s="20"/>
      <c r="C105" s="15"/>
      <c r="D105" s="15"/>
      <c r="E105" s="15"/>
      <c r="H105" s="15"/>
    </row>
    <row r="106" spans="2:10" ht="33" x14ac:dyDescent="0.3">
      <c r="B106" s="21" t="s">
        <v>62</v>
      </c>
      <c r="C106" s="15"/>
      <c r="D106" s="16" t="s">
        <v>440</v>
      </c>
      <c r="E106" s="15"/>
      <c r="F106" s="103"/>
      <c r="G106" s="102"/>
      <c r="H106" s="15"/>
      <c r="I106" s="16" t="s">
        <v>32</v>
      </c>
    </row>
    <row r="107" spans="2:10" ht="33" x14ac:dyDescent="0.3">
      <c r="B107" s="21" t="s">
        <v>63</v>
      </c>
      <c r="C107" s="15"/>
      <c r="D107" s="16" t="s">
        <v>441</v>
      </c>
      <c r="E107" s="15"/>
      <c r="F107" s="103"/>
      <c r="G107" s="102"/>
      <c r="H107" s="15"/>
      <c r="I107" s="21">
        <v>1</v>
      </c>
    </row>
    <row r="108" spans="2:10" ht="33" x14ac:dyDescent="0.3">
      <c r="B108" s="21" t="s">
        <v>64</v>
      </c>
      <c r="C108" s="15"/>
      <c r="D108" s="16" t="s">
        <v>478</v>
      </c>
      <c r="E108" s="15"/>
      <c r="F108" s="101"/>
      <c r="G108" s="92"/>
      <c r="H108" s="15"/>
      <c r="I108" s="21">
        <v>1</v>
      </c>
    </row>
    <row r="109" spans="2:10" ht="33" x14ac:dyDescent="0.3">
      <c r="B109" s="21" t="s">
        <v>102</v>
      </c>
      <c r="C109" s="15"/>
      <c r="D109" s="73" t="s">
        <v>442</v>
      </c>
      <c r="E109" s="15"/>
      <c r="F109" s="101"/>
      <c r="G109" s="92"/>
      <c r="H109" s="15"/>
      <c r="I109" s="16" t="s">
        <v>47</v>
      </c>
    </row>
    <row r="110" spans="2:10" x14ac:dyDescent="0.3">
      <c r="C110" s="15"/>
      <c r="D110" s="15"/>
      <c r="E110" s="15"/>
      <c r="H110" s="15"/>
    </row>
    <row r="111" spans="2:10" x14ac:dyDescent="0.3">
      <c r="B111" s="21" t="s">
        <v>103</v>
      </c>
      <c r="C111" s="15"/>
      <c r="D111" s="16" t="s">
        <v>479</v>
      </c>
      <c r="E111" s="15"/>
      <c r="F111" s="85">
        <f>IFERROR(F109/SUM($F$57:$F$58),0)</f>
        <v>0</v>
      </c>
      <c r="G111" s="85">
        <f>IFERROR(G109/SUM($G$57:$G$58),0)</f>
        <v>0</v>
      </c>
      <c r="H111" s="15"/>
      <c r="I111" s="17" t="s">
        <v>32</v>
      </c>
    </row>
    <row r="112" spans="2:10" x14ac:dyDescent="0.3">
      <c r="B112" s="20"/>
      <c r="C112" s="15"/>
      <c r="D112" s="15"/>
      <c r="E112" s="15"/>
      <c r="H112" s="15"/>
    </row>
    <row r="113" spans="2:9" x14ac:dyDescent="0.3">
      <c r="B113" s="18" t="s">
        <v>65</v>
      </c>
      <c r="C113" s="15"/>
      <c r="D113" s="81" t="s">
        <v>500</v>
      </c>
      <c r="E113" s="15"/>
      <c r="F113" s="12">
        <v>2016</v>
      </c>
      <c r="G113" s="7">
        <v>2017</v>
      </c>
      <c r="H113" s="15"/>
      <c r="I113" s="19" t="s">
        <v>8</v>
      </c>
    </row>
    <row r="114" spans="2:9" x14ac:dyDescent="0.3">
      <c r="B114" s="20"/>
      <c r="C114" s="15"/>
      <c r="D114" s="15"/>
      <c r="E114" s="15"/>
      <c r="H114" s="15"/>
    </row>
    <row r="115" spans="2:9" x14ac:dyDescent="0.3">
      <c r="B115" s="21" t="s">
        <v>66</v>
      </c>
      <c r="C115" s="15"/>
      <c r="D115" s="16" t="s">
        <v>501</v>
      </c>
      <c r="E115" s="15"/>
      <c r="F115" s="103"/>
      <c r="G115" s="102"/>
      <c r="H115" s="15"/>
      <c r="I115" s="16" t="s">
        <v>32</v>
      </c>
    </row>
    <row r="116" spans="2:9" x14ac:dyDescent="0.3">
      <c r="B116" s="21" t="s">
        <v>67</v>
      </c>
      <c r="C116" s="15"/>
      <c r="D116" s="16" t="s">
        <v>502</v>
      </c>
      <c r="E116" s="15"/>
      <c r="F116" s="103"/>
      <c r="G116" s="102"/>
      <c r="H116" s="15"/>
      <c r="I116" s="21">
        <v>1</v>
      </c>
    </row>
    <row r="117" spans="2:9" ht="33" x14ac:dyDescent="0.3">
      <c r="B117" s="21" t="s">
        <v>68</v>
      </c>
      <c r="C117" s="15"/>
      <c r="D117" s="16" t="s">
        <v>544</v>
      </c>
      <c r="E117" s="15"/>
      <c r="F117" s="101"/>
      <c r="G117" s="92"/>
      <c r="H117" s="15"/>
      <c r="I117" s="21">
        <v>1</v>
      </c>
    </row>
    <row r="118" spans="2:9" ht="33" x14ac:dyDescent="0.3">
      <c r="B118" s="21" t="s">
        <v>104</v>
      </c>
      <c r="C118" s="15"/>
      <c r="D118" s="16" t="s">
        <v>545</v>
      </c>
      <c r="E118" s="15"/>
      <c r="F118" s="101"/>
      <c r="G118" s="92"/>
      <c r="H118" s="15"/>
      <c r="I118" s="16" t="s">
        <v>47</v>
      </c>
    </row>
    <row r="119" spans="2:9" x14ac:dyDescent="0.3">
      <c r="C119" s="15"/>
      <c r="D119" s="15"/>
      <c r="E119" s="15"/>
      <c r="H119" s="15"/>
    </row>
    <row r="120" spans="2:9" x14ac:dyDescent="0.3">
      <c r="B120" s="21" t="s">
        <v>105</v>
      </c>
      <c r="C120" s="15"/>
      <c r="D120" s="16" t="s">
        <v>546</v>
      </c>
      <c r="E120" s="15"/>
      <c r="F120" s="131">
        <f>IFERROR(F118/SUM($F$57:$F$58),0)</f>
        <v>0</v>
      </c>
      <c r="G120" s="132">
        <f>IFERROR(G118/SUM($G$57:$G$58),0)</f>
        <v>0</v>
      </c>
      <c r="H120" s="15"/>
      <c r="I120" s="17" t="s">
        <v>32</v>
      </c>
    </row>
    <row r="121" spans="2:9" x14ac:dyDescent="0.3">
      <c r="B121" s="20"/>
      <c r="C121" s="15"/>
      <c r="D121" s="15"/>
      <c r="E121" s="15"/>
      <c r="H121" s="15"/>
    </row>
    <row r="122" spans="2:9" x14ac:dyDescent="0.3">
      <c r="B122" s="18" t="s">
        <v>69</v>
      </c>
      <c r="C122" s="15"/>
      <c r="D122" s="82" t="s">
        <v>547</v>
      </c>
      <c r="E122" s="15"/>
      <c r="F122" s="14">
        <v>2016</v>
      </c>
      <c r="G122" s="13">
        <v>2017</v>
      </c>
      <c r="H122" s="15"/>
      <c r="I122" s="19" t="s">
        <v>8</v>
      </c>
    </row>
    <row r="123" spans="2:9" x14ac:dyDescent="0.3">
      <c r="B123" s="20"/>
      <c r="C123" s="15"/>
      <c r="D123" s="15"/>
      <c r="E123" s="15"/>
      <c r="H123" s="15"/>
    </row>
    <row r="124" spans="2:9" ht="33" x14ac:dyDescent="0.3">
      <c r="B124" s="21" t="s">
        <v>106</v>
      </c>
      <c r="C124" s="15"/>
      <c r="D124" s="16" t="s">
        <v>548</v>
      </c>
      <c r="E124" s="15"/>
      <c r="F124" s="103"/>
      <c r="G124" s="102"/>
      <c r="H124" s="15"/>
      <c r="I124" s="16" t="s">
        <v>32</v>
      </c>
    </row>
    <row r="125" spans="2:9" ht="33" x14ac:dyDescent="0.3">
      <c r="B125" s="21" t="s">
        <v>107</v>
      </c>
      <c r="C125" s="15"/>
      <c r="D125" s="16" t="s">
        <v>549</v>
      </c>
      <c r="E125" s="15"/>
      <c r="F125" s="103"/>
      <c r="G125" s="102"/>
      <c r="H125" s="15"/>
      <c r="I125" s="21">
        <v>1</v>
      </c>
    </row>
    <row r="126" spans="2:9" ht="49.5" x14ac:dyDescent="0.3">
      <c r="B126" s="21" t="s">
        <v>108</v>
      </c>
      <c r="C126" s="15"/>
      <c r="D126" s="16" t="s">
        <v>550</v>
      </c>
      <c r="E126" s="15"/>
      <c r="F126" s="101"/>
      <c r="G126" s="92"/>
      <c r="H126" s="15"/>
      <c r="I126" s="21">
        <v>1</v>
      </c>
    </row>
    <row r="127" spans="2:9" ht="33" x14ac:dyDescent="0.3">
      <c r="B127" s="21" t="s">
        <v>109</v>
      </c>
      <c r="C127" s="15"/>
      <c r="D127" s="16" t="s">
        <v>551</v>
      </c>
      <c r="E127" s="15"/>
      <c r="F127" s="101"/>
      <c r="G127" s="92"/>
      <c r="H127" s="15"/>
      <c r="I127" s="16" t="s">
        <v>47</v>
      </c>
    </row>
    <row r="128" spans="2:9" x14ac:dyDescent="0.3">
      <c r="B128" s="20"/>
      <c r="C128" s="15"/>
      <c r="D128" s="15"/>
      <c r="E128" s="15"/>
      <c r="H128" s="15"/>
    </row>
    <row r="129" spans="2:9" ht="33" x14ac:dyDescent="0.3">
      <c r="B129" s="21" t="s">
        <v>110</v>
      </c>
      <c r="C129" s="15"/>
      <c r="D129" s="16" t="s">
        <v>552</v>
      </c>
      <c r="E129" s="15"/>
      <c r="F129" s="131">
        <f>IFERROR(F127/SUM($F$57:$F$58),0)</f>
        <v>0</v>
      </c>
      <c r="G129" s="132">
        <f>IFERROR(G127/SUM($G$57:$G$58),0)</f>
        <v>0</v>
      </c>
      <c r="H129" s="15"/>
      <c r="I129" s="17" t="s">
        <v>32</v>
      </c>
    </row>
    <row r="130" spans="2:9" x14ac:dyDescent="0.3">
      <c r="B130" s="20"/>
      <c r="C130" s="15"/>
      <c r="D130" s="15"/>
      <c r="E130" s="15"/>
      <c r="H130" s="15"/>
    </row>
    <row r="131" spans="2:9" x14ac:dyDescent="0.3">
      <c r="B131" s="18" t="s">
        <v>70</v>
      </c>
      <c r="C131" s="15"/>
      <c r="D131" s="82" t="s">
        <v>523</v>
      </c>
      <c r="E131" s="15"/>
      <c r="F131" s="12">
        <v>2016</v>
      </c>
      <c r="G131" s="7">
        <v>2017</v>
      </c>
      <c r="H131" s="15"/>
      <c r="I131" s="19" t="s">
        <v>8</v>
      </c>
    </row>
    <row r="132" spans="2:9" x14ac:dyDescent="0.3">
      <c r="B132" s="20"/>
      <c r="C132" s="15"/>
      <c r="D132" s="15"/>
      <c r="E132" s="15"/>
      <c r="H132" s="15"/>
    </row>
    <row r="133" spans="2:9" x14ac:dyDescent="0.3">
      <c r="B133" s="21" t="s">
        <v>71</v>
      </c>
      <c r="C133" s="15"/>
      <c r="D133" s="16" t="s">
        <v>553</v>
      </c>
      <c r="E133" s="15"/>
      <c r="F133" s="103"/>
      <c r="G133" s="102"/>
      <c r="H133" s="15"/>
      <c r="I133" s="16" t="s">
        <v>32</v>
      </c>
    </row>
    <row r="134" spans="2:9" x14ac:dyDescent="0.3">
      <c r="B134" s="21" t="s">
        <v>72</v>
      </c>
      <c r="C134" s="15"/>
      <c r="D134" s="16" t="s">
        <v>524</v>
      </c>
      <c r="E134" s="15"/>
      <c r="F134" s="103"/>
      <c r="G134" s="102"/>
      <c r="H134" s="15"/>
      <c r="I134" s="21">
        <v>1</v>
      </c>
    </row>
    <row r="135" spans="2:9" ht="33" x14ac:dyDescent="0.3">
      <c r="B135" s="21" t="s">
        <v>73</v>
      </c>
      <c r="C135" s="15"/>
      <c r="D135" s="16" t="s">
        <v>554</v>
      </c>
      <c r="E135" s="15"/>
      <c r="F135" s="101"/>
      <c r="G135" s="92"/>
      <c r="H135" s="15"/>
      <c r="I135" s="21">
        <v>1</v>
      </c>
    </row>
    <row r="136" spans="2:9" ht="33" x14ac:dyDescent="0.3">
      <c r="B136" s="21" t="s">
        <v>74</v>
      </c>
      <c r="C136" s="15"/>
      <c r="D136" s="16" t="s">
        <v>555</v>
      </c>
      <c r="E136" s="15"/>
      <c r="F136" s="101"/>
      <c r="G136" s="92"/>
      <c r="H136" s="15"/>
      <c r="I136" s="16" t="s">
        <v>47</v>
      </c>
    </row>
    <row r="137" spans="2:9" x14ac:dyDescent="0.3">
      <c r="B137" s="20"/>
      <c r="C137" s="15"/>
      <c r="D137" s="15"/>
      <c r="E137" s="15"/>
      <c r="H137" s="15"/>
    </row>
    <row r="138" spans="2:9" x14ac:dyDescent="0.3">
      <c r="B138" s="21" t="s">
        <v>111</v>
      </c>
      <c r="C138" s="15"/>
      <c r="D138" s="16" t="s">
        <v>556</v>
      </c>
      <c r="E138" s="15"/>
      <c r="F138" s="85">
        <f>IFERROR(F136/(2*SUM($F$57:$F$58)),0)</f>
        <v>0</v>
      </c>
      <c r="G138" s="132">
        <f>IFERROR(G136/(2*SUM($G$57:$G$58)),0)</f>
        <v>0</v>
      </c>
      <c r="H138" s="15"/>
      <c r="I138" s="17" t="s">
        <v>32</v>
      </c>
    </row>
    <row r="139" spans="2:9" x14ac:dyDescent="0.3">
      <c r="B139" s="20"/>
      <c r="C139" s="15"/>
      <c r="D139" s="15"/>
      <c r="E139" s="15"/>
      <c r="H139" s="15"/>
    </row>
    <row r="140" spans="2:9" x14ac:dyDescent="0.3">
      <c r="B140" s="18" t="s">
        <v>75</v>
      </c>
      <c r="C140" s="15"/>
      <c r="D140" s="19" t="s">
        <v>424</v>
      </c>
      <c r="E140" s="15"/>
      <c r="F140" s="14">
        <v>2016</v>
      </c>
      <c r="G140" s="7">
        <v>2017</v>
      </c>
      <c r="H140" s="15"/>
      <c r="I140" s="19" t="s">
        <v>8</v>
      </c>
    </row>
    <row r="141" spans="2:9" x14ac:dyDescent="0.3">
      <c r="B141" s="20"/>
      <c r="C141" s="15"/>
      <c r="D141" s="15"/>
      <c r="E141" s="15"/>
      <c r="H141" s="15"/>
    </row>
    <row r="142" spans="2:9" x14ac:dyDescent="0.3">
      <c r="B142" s="21" t="s">
        <v>76</v>
      </c>
      <c r="C142" s="15"/>
      <c r="D142" s="47" t="s">
        <v>429</v>
      </c>
      <c r="E142" s="15"/>
      <c r="F142" s="128">
        <f t="shared" ref="F142:G142" si="0">IFERROR(SUM(F109,F118,F127,0.5*F136),0)</f>
        <v>0</v>
      </c>
      <c r="G142" s="133">
        <f t="shared" si="0"/>
        <v>0</v>
      </c>
      <c r="H142" s="15"/>
      <c r="I142" s="17" t="s">
        <v>47</v>
      </c>
    </row>
    <row r="143" spans="2:9" x14ac:dyDescent="0.3">
      <c r="B143" s="21" t="s">
        <v>77</v>
      </c>
      <c r="C143" s="15"/>
      <c r="D143" s="73" t="s">
        <v>425</v>
      </c>
      <c r="E143" s="15"/>
      <c r="F143" s="131">
        <f>IFERROR(F142/SUM(F57:F58),0)</f>
        <v>0</v>
      </c>
      <c r="G143" s="132">
        <f>IFERROR(G142/SUM(G57:G58),0)</f>
        <v>0</v>
      </c>
      <c r="H143" s="15"/>
      <c r="I143" s="17" t="s">
        <v>32</v>
      </c>
    </row>
    <row r="144" spans="2:9" x14ac:dyDescent="0.3">
      <c r="B144" s="20"/>
      <c r="C144" s="15"/>
      <c r="D144" s="15"/>
      <c r="E144" s="15"/>
      <c r="H144" s="15"/>
    </row>
    <row r="145" spans="2:9" x14ac:dyDescent="0.3">
      <c r="B145" s="18" t="s">
        <v>79</v>
      </c>
      <c r="C145" s="15"/>
      <c r="D145" s="82" t="s">
        <v>528</v>
      </c>
      <c r="E145" s="15"/>
      <c r="F145" s="12">
        <v>2016</v>
      </c>
      <c r="G145" s="7">
        <v>2017</v>
      </c>
      <c r="H145" s="15"/>
      <c r="I145" s="19" t="s">
        <v>8</v>
      </c>
    </row>
    <row r="146" spans="2:9" x14ac:dyDescent="0.3">
      <c r="B146" s="20"/>
      <c r="C146" s="15"/>
      <c r="D146" s="15"/>
      <c r="E146" s="15"/>
      <c r="H146" s="15"/>
    </row>
    <row r="147" spans="2:9" x14ac:dyDescent="0.3">
      <c r="B147" s="21" t="s">
        <v>112</v>
      </c>
      <c r="C147" s="15"/>
      <c r="D147" s="16" t="s">
        <v>529</v>
      </c>
      <c r="E147" s="15"/>
      <c r="F147" s="103"/>
      <c r="G147" s="102"/>
      <c r="H147" s="15"/>
      <c r="I147" s="16" t="s">
        <v>32</v>
      </c>
    </row>
    <row r="148" spans="2:9" x14ac:dyDescent="0.3">
      <c r="B148" s="21" t="s">
        <v>113</v>
      </c>
      <c r="C148" s="15"/>
      <c r="D148" s="75" t="s">
        <v>525</v>
      </c>
      <c r="E148" s="15"/>
      <c r="F148" s="103"/>
      <c r="G148" s="102"/>
      <c r="H148" s="15"/>
      <c r="I148" s="21">
        <v>1</v>
      </c>
    </row>
    <row r="149" spans="2:9" ht="33" x14ac:dyDescent="0.3">
      <c r="B149" s="21" t="s">
        <v>114</v>
      </c>
      <c r="C149" s="15"/>
      <c r="D149" s="16" t="s">
        <v>527</v>
      </c>
      <c r="E149" s="15"/>
      <c r="F149" s="101"/>
      <c r="G149" s="92"/>
      <c r="H149" s="15"/>
      <c r="I149" s="21">
        <v>1</v>
      </c>
    </row>
    <row r="150" spans="2:9" ht="33" x14ac:dyDescent="0.3">
      <c r="B150" s="21" t="s">
        <v>115</v>
      </c>
      <c r="C150" s="15"/>
      <c r="D150" s="16" t="s">
        <v>526</v>
      </c>
      <c r="E150" s="15"/>
      <c r="F150" s="101"/>
      <c r="G150" s="92"/>
      <c r="H150" s="15"/>
      <c r="I150" s="16" t="s">
        <v>47</v>
      </c>
    </row>
    <row r="151" spans="2:9" x14ac:dyDescent="0.3">
      <c r="B151" s="20"/>
      <c r="C151" s="15"/>
      <c r="D151" s="15"/>
      <c r="E151" s="15"/>
      <c r="H151" s="15"/>
    </row>
    <row r="152" spans="2:9" x14ac:dyDescent="0.3">
      <c r="B152" s="21" t="s">
        <v>116</v>
      </c>
      <c r="C152" s="15"/>
      <c r="D152" s="16" t="s">
        <v>530</v>
      </c>
      <c r="E152" s="15"/>
      <c r="F152" s="131">
        <f>IFERROR(F150/SUM($F$57:$F$58),0)</f>
        <v>0</v>
      </c>
      <c r="G152" s="132">
        <f>IFERROR(G150/SUM($G$57:$G$58),0)</f>
        <v>0</v>
      </c>
      <c r="H152" s="15"/>
      <c r="I152" s="17" t="s">
        <v>32</v>
      </c>
    </row>
    <row r="153" spans="2:9" x14ac:dyDescent="0.3">
      <c r="B153" s="20"/>
      <c r="C153" s="15"/>
      <c r="D153" s="15"/>
      <c r="E153" s="15"/>
      <c r="H153" s="15"/>
    </row>
    <row r="154" spans="2:9" x14ac:dyDescent="0.3">
      <c r="B154" s="18" t="s">
        <v>117</v>
      </c>
      <c r="C154" s="15"/>
      <c r="D154" s="82" t="s">
        <v>48</v>
      </c>
      <c r="E154" s="15"/>
      <c r="F154" s="12">
        <v>2016</v>
      </c>
      <c r="G154" s="7">
        <v>2017</v>
      </c>
      <c r="H154" s="15"/>
      <c r="I154" s="19" t="s">
        <v>8</v>
      </c>
    </row>
    <row r="155" spans="2:9" x14ac:dyDescent="0.3">
      <c r="B155" s="20"/>
      <c r="C155" s="15"/>
      <c r="D155" s="15"/>
      <c r="E155" s="15"/>
      <c r="H155" s="15"/>
    </row>
    <row r="156" spans="2:9" x14ac:dyDescent="0.3">
      <c r="B156" s="21" t="s">
        <v>118</v>
      </c>
      <c r="C156" s="15"/>
      <c r="D156" s="16" t="s">
        <v>436</v>
      </c>
      <c r="E156" s="15"/>
      <c r="F156" s="103"/>
      <c r="G156" s="102"/>
      <c r="H156" s="15"/>
      <c r="I156" s="16" t="s">
        <v>32</v>
      </c>
    </row>
    <row r="157" spans="2:9" x14ac:dyDescent="0.3">
      <c r="B157" s="21" t="s">
        <v>119</v>
      </c>
      <c r="C157" s="15"/>
      <c r="D157" s="16" t="s">
        <v>437</v>
      </c>
      <c r="E157" s="15"/>
      <c r="F157" s="103"/>
      <c r="G157" s="102"/>
      <c r="H157" s="15"/>
      <c r="I157" s="21">
        <v>1</v>
      </c>
    </row>
    <row r="158" spans="2:9" ht="33" x14ac:dyDescent="0.3">
      <c r="B158" s="21" t="s">
        <v>120</v>
      </c>
      <c r="C158" s="15"/>
      <c r="D158" s="16" t="s">
        <v>438</v>
      </c>
      <c r="E158" s="15"/>
      <c r="F158" s="101"/>
      <c r="G158" s="92"/>
      <c r="H158" s="15"/>
      <c r="I158" s="21">
        <v>1</v>
      </c>
    </row>
    <row r="159" spans="2:9" ht="33" x14ac:dyDescent="0.3">
      <c r="B159" s="21" t="s">
        <v>121</v>
      </c>
      <c r="C159" s="15"/>
      <c r="D159" s="16" t="s">
        <v>439</v>
      </c>
      <c r="E159" s="15"/>
      <c r="F159" s="101"/>
      <c r="G159" s="92"/>
      <c r="H159" s="15"/>
      <c r="I159" s="16" t="s">
        <v>47</v>
      </c>
    </row>
    <row r="160" spans="2:9" x14ac:dyDescent="0.3">
      <c r="B160" s="20"/>
      <c r="C160" s="15"/>
      <c r="D160" s="15"/>
      <c r="E160" s="15"/>
      <c r="H160" s="15"/>
    </row>
    <row r="161" spans="2:10" x14ac:dyDescent="0.3">
      <c r="B161" s="21" t="s">
        <v>374</v>
      </c>
      <c r="C161" s="15"/>
      <c r="D161" s="16" t="s">
        <v>480</v>
      </c>
      <c r="E161" s="15"/>
      <c r="F161" s="131">
        <f>IFERROR(F159/SUM($F$57:$F$58),0)</f>
        <v>0</v>
      </c>
      <c r="G161" s="132">
        <f>IFERROR(G159/SUM($G$57:$G$58),0)</f>
        <v>0</v>
      </c>
      <c r="H161" s="15"/>
      <c r="I161" s="17" t="s">
        <v>32</v>
      </c>
    </row>
    <row r="162" spans="2:10" x14ac:dyDescent="0.3">
      <c r="B162" s="20"/>
      <c r="C162" s="15"/>
      <c r="D162" s="15"/>
      <c r="E162" s="15"/>
      <c r="H162" s="15"/>
    </row>
    <row r="163" spans="2:10" x14ac:dyDescent="0.3">
      <c r="B163" s="18" t="s">
        <v>375</v>
      </c>
      <c r="C163" s="15"/>
      <c r="D163" s="82" t="s">
        <v>49</v>
      </c>
      <c r="E163" s="15"/>
      <c r="F163" s="12">
        <v>2016</v>
      </c>
      <c r="G163" s="7">
        <v>2017</v>
      </c>
      <c r="H163" s="15"/>
      <c r="I163" s="19" t="s">
        <v>8</v>
      </c>
    </row>
    <row r="164" spans="2:10" x14ac:dyDescent="0.3">
      <c r="B164" s="20"/>
      <c r="C164" s="15"/>
      <c r="D164" s="15"/>
      <c r="E164" s="15"/>
      <c r="H164" s="15"/>
    </row>
    <row r="165" spans="2:10" ht="33" x14ac:dyDescent="0.3">
      <c r="B165" s="21" t="s">
        <v>122</v>
      </c>
      <c r="C165" s="15"/>
      <c r="D165" s="16" t="s">
        <v>432</v>
      </c>
      <c r="E165" s="15"/>
      <c r="F165" s="103"/>
      <c r="G165" s="102"/>
      <c r="H165" s="15"/>
      <c r="I165" s="16" t="s">
        <v>32</v>
      </c>
    </row>
    <row r="166" spans="2:10" ht="33" x14ac:dyDescent="0.3">
      <c r="B166" s="21" t="s">
        <v>123</v>
      </c>
      <c r="C166" s="15"/>
      <c r="D166" s="16" t="s">
        <v>433</v>
      </c>
      <c r="E166" s="15"/>
      <c r="F166" s="103"/>
      <c r="G166" s="102"/>
      <c r="H166" s="15"/>
      <c r="I166" s="21" t="s">
        <v>210</v>
      </c>
    </row>
    <row r="167" spans="2:10" ht="33" x14ac:dyDescent="0.3">
      <c r="B167" s="21" t="s">
        <v>124</v>
      </c>
      <c r="C167" s="15"/>
      <c r="D167" s="16" t="s">
        <v>434</v>
      </c>
      <c r="E167" s="15"/>
      <c r="F167" s="101"/>
      <c r="G167" s="92"/>
      <c r="H167" s="15"/>
      <c r="I167" s="21">
        <v>1</v>
      </c>
    </row>
    <row r="168" spans="2:10" ht="33" x14ac:dyDescent="0.3">
      <c r="B168" s="21" t="s">
        <v>125</v>
      </c>
      <c r="C168" s="15"/>
      <c r="D168" s="16" t="s">
        <v>435</v>
      </c>
      <c r="E168" s="15"/>
      <c r="F168" s="101"/>
      <c r="G168" s="92"/>
      <c r="H168" s="15"/>
      <c r="I168" s="16" t="s">
        <v>47</v>
      </c>
    </row>
    <row r="169" spans="2:10" x14ac:dyDescent="0.3">
      <c r="B169" s="20"/>
      <c r="C169" s="15"/>
      <c r="D169" s="15"/>
      <c r="E169" s="15"/>
      <c r="H169" s="15"/>
    </row>
    <row r="170" spans="2:10" x14ac:dyDescent="0.3">
      <c r="B170" s="21" t="s">
        <v>126</v>
      </c>
      <c r="C170" s="15"/>
      <c r="D170" s="16" t="s">
        <v>481</v>
      </c>
      <c r="E170" s="15"/>
      <c r="F170" s="131">
        <f>IFERROR(F168/SUM($F$57:$F$58),0)</f>
        <v>0</v>
      </c>
      <c r="G170" s="132">
        <f>IFERROR(G168/SUM($G$57:$G$58),0)</f>
        <v>0</v>
      </c>
      <c r="H170" s="15"/>
      <c r="I170" s="17" t="s">
        <v>32</v>
      </c>
    </row>
    <row r="171" spans="2:10" x14ac:dyDescent="0.3">
      <c r="B171" s="20"/>
      <c r="C171" s="15"/>
      <c r="D171" s="15"/>
      <c r="E171" s="15"/>
      <c r="H171" s="15"/>
    </row>
    <row r="172" spans="2:10" x14ac:dyDescent="0.3">
      <c r="B172" s="20"/>
      <c r="C172" s="15"/>
      <c r="D172" s="15"/>
      <c r="E172" s="15"/>
      <c r="H172" s="15"/>
    </row>
    <row r="173" spans="2:10" ht="24" x14ac:dyDescent="0.3">
      <c r="B173" s="26" t="s">
        <v>312</v>
      </c>
      <c r="C173" s="27"/>
      <c r="D173" s="28" t="s">
        <v>28</v>
      </c>
      <c r="E173" s="28"/>
      <c r="F173" s="27"/>
      <c r="G173" s="3"/>
      <c r="H173" s="27"/>
      <c r="I173" s="27"/>
      <c r="J173" s="27"/>
    </row>
    <row r="174" spans="2:10" x14ac:dyDescent="0.3">
      <c r="B174" s="20"/>
      <c r="C174" s="15"/>
      <c r="D174" s="15"/>
      <c r="E174" s="15"/>
      <c r="H174" s="15"/>
    </row>
    <row r="175" spans="2:10" x14ac:dyDescent="0.3">
      <c r="B175" s="22" t="s">
        <v>56</v>
      </c>
      <c r="C175" s="15"/>
      <c r="D175" s="23" t="s">
        <v>12</v>
      </c>
      <c r="E175" s="15"/>
      <c r="F175" s="12">
        <v>2016</v>
      </c>
      <c r="G175" s="7">
        <v>2017</v>
      </c>
      <c r="H175" s="15"/>
      <c r="I175" s="14" t="s">
        <v>8</v>
      </c>
    </row>
    <row r="176" spans="2:10" x14ac:dyDescent="0.3">
      <c r="B176" s="20"/>
      <c r="C176" s="15"/>
      <c r="D176" s="15"/>
      <c r="E176" s="15"/>
      <c r="H176" s="15"/>
    </row>
    <row r="177" spans="2:9" x14ac:dyDescent="0.3">
      <c r="B177" s="24" t="s">
        <v>54</v>
      </c>
      <c r="C177" s="15"/>
      <c r="D177" s="16" t="s">
        <v>322</v>
      </c>
      <c r="E177" s="15"/>
      <c r="F177" s="100"/>
      <c r="G177" s="99"/>
      <c r="H177" s="15"/>
      <c r="I177" s="24">
        <v>1</v>
      </c>
    </row>
    <row r="178" spans="2:9" x14ac:dyDescent="0.3">
      <c r="B178" s="24" t="s">
        <v>55</v>
      </c>
      <c r="C178" s="15"/>
      <c r="D178" s="16" t="s">
        <v>57</v>
      </c>
      <c r="E178" s="15"/>
      <c r="F178" s="100"/>
      <c r="G178" s="99"/>
      <c r="H178" s="15"/>
      <c r="I178" s="24">
        <v>1</v>
      </c>
    </row>
    <row r="179" spans="2:9" x14ac:dyDescent="0.3">
      <c r="B179" s="20"/>
      <c r="C179" s="15"/>
      <c r="D179" s="15"/>
      <c r="E179" s="15"/>
      <c r="H179" s="15"/>
    </row>
    <row r="180" spans="2:9" ht="33" x14ac:dyDescent="0.3">
      <c r="B180" s="22" t="s">
        <v>81</v>
      </c>
      <c r="C180" s="15"/>
      <c r="D180" s="23" t="s">
        <v>486</v>
      </c>
      <c r="E180" s="15"/>
      <c r="F180" s="74">
        <v>2016</v>
      </c>
      <c r="G180" s="10">
        <v>2017</v>
      </c>
      <c r="H180" s="15"/>
      <c r="I180" s="23" t="s">
        <v>8</v>
      </c>
    </row>
    <row r="181" spans="2:9" x14ac:dyDescent="0.3">
      <c r="B181" s="20"/>
      <c r="C181" s="15"/>
      <c r="D181" s="15"/>
      <c r="E181" s="15"/>
      <c r="H181" s="15"/>
    </row>
    <row r="182" spans="2:9" x14ac:dyDescent="0.3">
      <c r="B182" s="24" t="s">
        <v>82</v>
      </c>
      <c r="C182" s="15"/>
      <c r="D182" s="73" t="s">
        <v>59</v>
      </c>
      <c r="E182" s="15"/>
      <c r="F182" s="101"/>
      <c r="G182" s="92"/>
      <c r="H182" s="15"/>
      <c r="I182" s="17" t="s">
        <v>52</v>
      </c>
    </row>
    <row r="183" spans="2:9" x14ac:dyDescent="0.3">
      <c r="B183" s="24" t="s">
        <v>83</v>
      </c>
      <c r="C183" s="15"/>
      <c r="D183" s="73" t="s">
        <v>60</v>
      </c>
      <c r="E183" s="15"/>
      <c r="F183" s="101"/>
      <c r="G183" s="92"/>
      <c r="H183" s="15"/>
      <c r="I183" s="17" t="s">
        <v>52</v>
      </c>
    </row>
    <row r="184" spans="2:9" x14ac:dyDescent="0.3">
      <c r="B184" s="20"/>
      <c r="C184" s="15"/>
      <c r="D184" s="15"/>
      <c r="E184" s="15"/>
      <c r="H184" s="15"/>
    </row>
    <row r="185" spans="2:9" x14ac:dyDescent="0.3">
      <c r="B185" s="18" t="s">
        <v>84</v>
      </c>
      <c r="C185" s="15"/>
      <c r="D185" s="82" t="s">
        <v>58</v>
      </c>
      <c r="E185" s="15"/>
      <c r="F185" s="12">
        <v>2016</v>
      </c>
      <c r="G185" s="7">
        <v>2017</v>
      </c>
      <c r="H185" s="15"/>
      <c r="I185" s="14" t="s">
        <v>8</v>
      </c>
    </row>
    <row r="186" spans="2:9" x14ac:dyDescent="0.3">
      <c r="B186" s="20"/>
      <c r="C186" s="15"/>
      <c r="D186" s="15"/>
      <c r="E186" s="15"/>
      <c r="H186" s="15"/>
    </row>
    <row r="187" spans="2:9" x14ac:dyDescent="0.3">
      <c r="B187" s="24" t="s">
        <v>84</v>
      </c>
      <c r="C187" s="15"/>
      <c r="D187" s="17" t="s">
        <v>58</v>
      </c>
      <c r="E187" s="15"/>
      <c r="F187" s="101"/>
      <c r="G187" s="92"/>
      <c r="H187" s="15"/>
      <c r="I187" s="17" t="s">
        <v>16</v>
      </c>
    </row>
    <row r="188" spans="2:9" x14ac:dyDescent="0.3">
      <c r="B188" s="20"/>
      <c r="C188" s="15"/>
      <c r="D188" s="15"/>
      <c r="E188" s="15"/>
      <c r="H188" s="15"/>
    </row>
    <row r="189" spans="2:9" x14ac:dyDescent="0.3">
      <c r="B189" s="18" t="s">
        <v>85</v>
      </c>
      <c r="C189" s="15"/>
      <c r="D189" s="14" t="s">
        <v>17</v>
      </c>
      <c r="E189" s="15"/>
      <c r="F189" s="12">
        <v>2016</v>
      </c>
      <c r="G189" s="7">
        <v>2017</v>
      </c>
      <c r="H189" s="15"/>
      <c r="I189" s="14" t="s">
        <v>8</v>
      </c>
    </row>
    <row r="190" spans="2:9" x14ac:dyDescent="0.3">
      <c r="B190" s="20"/>
      <c r="C190" s="15"/>
      <c r="D190" s="15"/>
      <c r="E190" s="15"/>
      <c r="H190" s="15"/>
    </row>
    <row r="191" spans="2:9" x14ac:dyDescent="0.3">
      <c r="B191" s="24" t="s">
        <v>86</v>
      </c>
      <c r="C191" s="15"/>
      <c r="D191" s="16" t="s">
        <v>306</v>
      </c>
      <c r="E191" s="15"/>
      <c r="F191" s="103"/>
      <c r="G191" s="102"/>
      <c r="H191" s="15"/>
      <c r="I191" s="16" t="s">
        <v>18</v>
      </c>
    </row>
    <row r="192" spans="2:9" ht="33" x14ac:dyDescent="0.3">
      <c r="B192" s="24" t="s">
        <v>87</v>
      </c>
      <c r="C192" s="15"/>
      <c r="D192" s="53" t="s">
        <v>243</v>
      </c>
      <c r="E192" s="15"/>
      <c r="F192" s="103"/>
      <c r="G192" s="102"/>
      <c r="H192" s="15"/>
      <c r="I192" s="16" t="s">
        <v>18</v>
      </c>
    </row>
    <row r="193" spans="2:10" x14ac:dyDescent="0.3">
      <c r="B193" s="24" t="s">
        <v>88</v>
      </c>
      <c r="C193" s="15"/>
      <c r="D193" s="16" t="s">
        <v>307</v>
      </c>
      <c r="E193" s="15"/>
      <c r="F193" s="103"/>
      <c r="G193" s="102"/>
      <c r="H193" s="15"/>
      <c r="I193" s="16" t="s">
        <v>18</v>
      </c>
    </row>
    <row r="194" spans="2:10" ht="49.5" x14ac:dyDescent="0.3">
      <c r="B194" s="24" t="s">
        <v>89</v>
      </c>
      <c r="C194" s="15"/>
      <c r="D194" s="53" t="s">
        <v>244</v>
      </c>
      <c r="E194" s="15"/>
      <c r="F194" s="103"/>
      <c r="G194" s="102"/>
      <c r="H194" s="15"/>
      <c r="I194" s="16" t="s">
        <v>18</v>
      </c>
    </row>
    <row r="195" spans="2:10" x14ac:dyDescent="0.3">
      <c r="B195" s="20"/>
      <c r="C195" s="15"/>
      <c r="D195" s="15"/>
      <c r="E195" s="15"/>
      <c r="H195" s="15"/>
    </row>
    <row r="196" spans="2:10" x14ac:dyDescent="0.3">
      <c r="B196" s="18" t="s">
        <v>281</v>
      </c>
      <c r="C196" s="15"/>
      <c r="D196" s="25" t="s">
        <v>78</v>
      </c>
      <c r="E196" s="15"/>
      <c r="F196" s="12">
        <v>2016</v>
      </c>
      <c r="G196" s="7">
        <v>2017</v>
      </c>
      <c r="H196" s="15"/>
      <c r="I196" s="19" t="s">
        <v>8</v>
      </c>
    </row>
    <row r="197" spans="2:10" x14ac:dyDescent="0.3">
      <c r="B197" s="20"/>
      <c r="C197" s="15"/>
      <c r="D197" s="9"/>
      <c r="E197" s="15"/>
      <c r="H197" s="15"/>
    </row>
    <row r="198" spans="2:10" x14ac:dyDescent="0.3">
      <c r="B198" s="24" t="s">
        <v>90</v>
      </c>
      <c r="C198" s="15"/>
      <c r="D198" s="17" t="s">
        <v>279</v>
      </c>
      <c r="E198" s="15"/>
      <c r="F198" s="101"/>
      <c r="G198" s="92"/>
      <c r="H198" s="15"/>
      <c r="I198" s="17" t="s">
        <v>23</v>
      </c>
    </row>
    <row r="199" spans="2:10" x14ac:dyDescent="0.3">
      <c r="B199" s="24" t="s">
        <v>280</v>
      </c>
      <c r="C199" s="15"/>
      <c r="D199" s="17" t="s">
        <v>20</v>
      </c>
      <c r="E199" s="15"/>
      <c r="F199" s="101"/>
      <c r="G199" s="92"/>
      <c r="H199" s="15"/>
      <c r="I199" s="17" t="s">
        <v>23</v>
      </c>
    </row>
    <row r="200" spans="2:10" x14ac:dyDescent="0.3">
      <c r="B200" s="24" t="s">
        <v>127</v>
      </c>
      <c r="C200" s="15"/>
      <c r="D200" s="17" t="s">
        <v>282</v>
      </c>
      <c r="E200" s="15"/>
      <c r="F200" s="101"/>
      <c r="G200" s="92"/>
      <c r="H200" s="15"/>
      <c r="I200" s="17" t="s">
        <v>23</v>
      </c>
    </row>
    <row r="201" spans="2:10" x14ac:dyDescent="0.3">
      <c r="B201" s="20"/>
      <c r="C201" s="15"/>
      <c r="D201" s="15"/>
      <c r="E201" s="15"/>
      <c r="H201" s="15"/>
    </row>
    <row r="202" spans="2:10" x14ac:dyDescent="0.3">
      <c r="B202" s="49" t="s">
        <v>91</v>
      </c>
      <c r="D202" s="7" t="s">
        <v>24</v>
      </c>
      <c r="F202" s="12">
        <v>2016</v>
      </c>
      <c r="G202" s="13">
        <v>2017</v>
      </c>
      <c r="I202" s="7" t="s">
        <v>8</v>
      </c>
      <c r="J202"/>
    </row>
    <row r="203" spans="2:10" x14ac:dyDescent="0.3">
      <c r="I203" s="8"/>
      <c r="J203"/>
    </row>
    <row r="204" spans="2:10" ht="33" x14ac:dyDescent="0.3">
      <c r="B204" s="48" t="s">
        <v>92</v>
      </c>
      <c r="D204" s="80" t="s">
        <v>405</v>
      </c>
      <c r="F204" s="100"/>
      <c r="G204" s="104"/>
      <c r="I204" s="48">
        <v>1</v>
      </c>
      <c r="J204"/>
    </row>
    <row r="205" spans="2:10" ht="33" x14ac:dyDescent="0.3">
      <c r="B205" s="48" t="s">
        <v>93</v>
      </c>
      <c r="D205" s="88" t="s">
        <v>404</v>
      </c>
      <c r="F205" s="100"/>
      <c r="G205" s="104"/>
      <c r="I205" s="48">
        <v>1</v>
      </c>
      <c r="J205"/>
    </row>
    <row r="206" spans="2:10" ht="33" x14ac:dyDescent="0.3">
      <c r="B206" s="48" t="s">
        <v>219</v>
      </c>
      <c r="D206" s="80" t="s">
        <v>403</v>
      </c>
      <c r="F206" s="100"/>
      <c r="G206" s="104"/>
      <c r="I206" s="48" t="s">
        <v>210</v>
      </c>
      <c r="J206"/>
    </row>
    <row r="207" spans="2:10" ht="33" x14ac:dyDescent="0.3">
      <c r="B207" s="48" t="s">
        <v>220</v>
      </c>
      <c r="D207" s="88" t="s">
        <v>402</v>
      </c>
      <c r="F207" s="100"/>
      <c r="G207" s="104"/>
      <c r="I207" s="48">
        <v>1</v>
      </c>
      <c r="J207"/>
    </row>
    <row r="208" spans="2:10" ht="33" x14ac:dyDescent="0.3">
      <c r="B208" s="48" t="s">
        <v>221</v>
      </c>
      <c r="D208" s="80" t="s">
        <v>401</v>
      </c>
      <c r="F208" s="100"/>
      <c r="G208" s="104"/>
      <c r="I208" s="48" t="s">
        <v>210</v>
      </c>
      <c r="J208"/>
    </row>
    <row r="209" spans="2:10" ht="33" x14ac:dyDescent="0.3">
      <c r="B209" s="48" t="s">
        <v>222</v>
      </c>
      <c r="D209" s="80" t="s">
        <v>400</v>
      </c>
      <c r="F209" s="100"/>
      <c r="G209" s="104"/>
      <c r="I209" s="48" t="s">
        <v>210</v>
      </c>
      <c r="J209"/>
    </row>
    <row r="210" spans="2:10" ht="33" x14ac:dyDescent="0.3">
      <c r="B210" s="48" t="s">
        <v>223</v>
      </c>
      <c r="D210" s="80" t="s">
        <v>399</v>
      </c>
      <c r="F210" s="100"/>
      <c r="G210" s="104"/>
      <c r="I210" s="48" t="s">
        <v>210</v>
      </c>
      <c r="J210"/>
    </row>
    <row r="211" spans="2:10" ht="33" x14ac:dyDescent="0.3">
      <c r="B211" s="48" t="s">
        <v>224</v>
      </c>
      <c r="D211" s="80" t="s">
        <v>398</v>
      </c>
      <c r="F211" s="100"/>
      <c r="G211" s="104"/>
      <c r="I211" s="48" t="s">
        <v>210</v>
      </c>
      <c r="J211"/>
    </row>
    <row r="212" spans="2:10" ht="33" x14ac:dyDescent="0.3">
      <c r="B212" s="48" t="s">
        <v>225</v>
      </c>
      <c r="D212" s="80" t="s">
        <v>396</v>
      </c>
      <c r="F212" s="100"/>
      <c r="G212" s="104"/>
      <c r="I212" s="48" t="s">
        <v>210</v>
      </c>
      <c r="J212"/>
    </row>
    <row r="213" spans="2:10" ht="33" x14ac:dyDescent="0.3">
      <c r="B213" s="48" t="s">
        <v>226</v>
      </c>
      <c r="D213" s="80" t="s">
        <v>397</v>
      </c>
      <c r="F213" s="100"/>
      <c r="G213" s="104"/>
      <c r="I213" s="48" t="s">
        <v>210</v>
      </c>
      <c r="J213"/>
    </row>
    <row r="214" spans="2:10" x14ac:dyDescent="0.3">
      <c r="I214"/>
      <c r="J214"/>
    </row>
    <row r="215" spans="2:10" x14ac:dyDescent="0.3">
      <c r="B215" s="20"/>
      <c r="C215" s="15"/>
      <c r="D215" s="15"/>
      <c r="E215" s="15"/>
      <c r="H215" s="15"/>
    </row>
    <row r="216" spans="2:10" ht="24" x14ac:dyDescent="0.3">
      <c r="B216" s="26" t="s">
        <v>313</v>
      </c>
      <c r="C216" s="27"/>
      <c r="D216" s="28" t="s">
        <v>51</v>
      </c>
      <c r="E216" s="27"/>
      <c r="F216" s="27"/>
      <c r="G216" s="3"/>
      <c r="H216" s="27"/>
      <c r="I216" s="27"/>
      <c r="J216" s="27"/>
    </row>
    <row r="217" spans="2:10" x14ac:dyDescent="0.3">
      <c r="B217" s="20"/>
      <c r="C217" s="15"/>
      <c r="D217" s="15"/>
      <c r="E217" s="15"/>
      <c r="H217" s="15"/>
    </row>
    <row r="218" spans="2:10" x14ac:dyDescent="0.3">
      <c r="B218" s="18" t="s">
        <v>128</v>
      </c>
      <c r="C218" s="15"/>
      <c r="D218" s="19" t="s">
        <v>29</v>
      </c>
      <c r="E218" s="15"/>
      <c r="F218" s="12">
        <v>2016</v>
      </c>
      <c r="G218" s="7">
        <v>2017</v>
      </c>
      <c r="H218" s="15"/>
      <c r="I218" s="19" t="s">
        <v>8</v>
      </c>
    </row>
    <row r="219" spans="2:10" x14ac:dyDescent="0.3">
      <c r="B219" s="20"/>
      <c r="C219" s="15"/>
      <c r="D219" s="6"/>
      <c r="E219" s="15"/>
      <c r="H219" s="15"/>
    </row>
    <row r="220" spans="2:10" ht="33" x14ac:dyDescent="0.3">
      <c r="B220" s="21" t="s">
        <v>129</v>
      </c>
      <c r="C220" s="15"/>
      <c r="D220" s="16" t="s">
        <v>440</v>
      </c>
      <c r="E220" s="15"/>
      <c r="F220" s="103"/>
      <c r="G220" s="102"/>
      <c r="H220" s="15"/>
      <c r="I220" s="16" t="s">
        <v>32</v>
      </c>
    </row>
    <row r="221" spans="2:10" ht="33" x14ac:dyDescent="0.3">
      <c r="B221" s="21" t="s">
        <v>130</v>
      </c>
      <c r="C221" s="15"/>
      <c r="D221" s="16" t="s">
        <v>441</v>
      </c>
      <c r="E221" s="15"/>
      <c r="F221" s="103"/>
      <c r="G221" s="102"/>
      <c r="H221" s="15"/>
      <c r="I221" s="21">
        <v>1</v>
      </c>
    </row>
    <row r="222" spans="2:10" ht="33" x14ac:dyDescent="0.3">
      <c r="B222" s="21" t="s">
        <v>131</v>
      </c>
      <c r="C222" s="15"/>
      <c r="D222" s="73" t="s">
        <v>498</v>
      </c>
      <c r="E222" s="15"/>
      <c r="F222" s="101"/>
      <c r="G222" s="92"/>
      <c r="H222" s="15"/>
      <c r="I222" s="21" t="s">
        <v>52</v>
      </c>
    </row>
    <row r="223" spans="2:10" ht="33" x14ac:dyDescent="0.3">
      <c r="B223" s="21" t="s">
        <v>132</v>
      </c>
      <c r="C223" s="15"/>
      <c r="D223" s="73" t="s">
        <v>499</v>
      </c>
      <c r="E223" s="15"/>
      <c r="F223" s="101"/>
      <c r="G223" s="92"/>
      <c r="H223" s="15"/>
      <c r="I223" s="21" t="s">
        <v>52</v>
      </c>
    </row>
    <row r="224" spans="2:10" ht="49.5" x14ac:dyDescent="0.3">
      <c r="B224" s="21" t="s">
        <v>133</v>
      </c>
      <c r="C224" s="15"/>
      <c r="D224" s="73" t="s">
        <v>447</v>
      </c>
      <c r="E224" s="15"/>
      <c r="F224" s="101"/>
      <c r="G224" s="92"/>
      <c r="H224" s="15"/>
      <c r="I224" s="16" t="s">
        <v>53</v>
      </c>
    </row>
    <row r="225" spans="2:9" ht="49.5" x14ac:dyDescent="0.3">
      <c r="B225" s="21" t="s">
        <v>134</v>
      </c>
      <c r="C225" s="15"/>
      <c r="D225" s="73" t="s">
        <v>448</v>
      </c>
      <c r="E225" s="15"/>
      <c r="F225" s="101"/>
      <c r="G225" s="92"/>
      <c r="H225" s="15"/>
      <c r="I225" s="16" t="s">
        <v>53</v>
      </c>
    </row>
    <row r="226" spans="2:9" x14ac:dyDescent="0.3">
      <c r="B226" s="20"/>
      <c r="C226" s="15"/>
      <c r="D226" s="15"/>
      <c r="E226" s="15"/>
      <c r="H226" s="15"/>
    </row>
    <row r="227" spans="2:9" x14ac:dyDescent="0.3">
      <c r="B227" s="21" t="s">
        <v>135</v>
      </c>
      <c r="C227" s="15"/>
      <c r="D227" s="16" t="s">
        <v>482</v>
      </c>
      <c r="E227" s="15"/>
      <c r="F227" s="131">
        <f>IFERROR(SUM(F224:F225)/SUM($F$182:$F$183),0)</f>
        <v>0</v>
      </c>
      <c r="G227" s="132">
        <f>IFERROR(SUM(G224:G225)/SUM($G$182:$G$183),0)</f>
        <v>0</v>
      </c>
      <c r="H227" s="15"/>
      <c r="I227" s="17" t="s">
        <v>32</v>
      </c>
    </row>
    <row r="228" spans="2:9" x14ac:dyDescent="0.3">
      <c r="B228" s="20"/>
      <c r="C228" s="15"/>
      <c r="D228" s="15"/>
      <c r="E228" s="15"/>
      <c r="H228" s="15"/>
    </row>
    <row r="229" spans="2:9" x14ac:dyDescent="0.3">
      <c r="B229" s="18" t="s">
        <v>136</v>
      </c>
      <c r="C229" s="15"/>
      <c r="D229" s="19" t="s">
        <v>500</v>
      </c>
      <c r="E229" s="15"/>
      <c r="F229" s="12">
        <v>2016</v>
      </c>
      <c r="G229" s="7">
        <v>2017</v>
      </c>
      <c r="H229" s="15"/>
      <c r="I229" s="19" t="s">
        <v>8</v>
      </c>
    </row>
    <row r="230" spans="2:9" x14ac:dyDescent="0.3">
      <c r="B230" s="20"/>
      <c r="C230" s="15"/>
      <c r="D230" s="15"/>
      <c r="E230" s="15"/>
      <c r="H230" s="15"/>
    </row>
    <row r="231" spans="2:9" x14ac:dyDescent="0.3">
      <c r="B231" s="21" t="s">
        <v>137</v>
      </c>
      <c r="C231" s="15"/>
      <c r="D231" s="16" t="s">
        <v>501</v>
      </c>
      <c r="E231" s="15"/>
      <c r="F231" s="103"/>
      <c r="G231" s="102"/>
      <c r="H231" s="15"/>
      <c r="I231" s="16" t="s">
        <v>32</v>
      </c>
    </row>
    <row r="232" spans="2:9" x14ac:dyDescent="0.3">
      <c r="B232" s="21" t="s">
        <v>138</v>
      </c>
      <c r="C232" s="15"/>
      <c r="D232" s="16" t="s">
        <v>502</v>
      </c>
      <c r="E232" s="15"/>
      <c r="F232" s="103"/>
      <c r="G232" s="102"/>
      <c r="H232" s="15"/>
      <c r="I232" s="21">
        <v>1</v>
      </c>
    </row>
    <row r="233" spans="2:9" ht="33" x14ac:dyDescent="0.3">
      <c r="B233" s="21" t="s">
        <v>139</v>
      </c>
      <c r="C233" s="15"/>
      <c r="D233" s="16" t="s">
        <v>503</v>
      </c>
      <c r="E233" s="15"/>
      <c r="F233" s="101"/>
      <c r="G233" s="92"/>
      <c r="H233" s="15"/>
      <c r="I233" s="21" t="s">
        <v>52</v>
      </c>
    </row>
    <row r="234" spans="2:9" ht="33" x14ac:dyDescent="0.3">
      <c r="B234" s="21" t="s">
        <v>140</v>
      </c>
      <c r="C234" s="15"/>
      <c r="D234" s="16" t="s">
        <v>504</v>
      </c>
      <c r="E234" s="15"/>
      <c r="F234" s="101"/>
      <c r="G234" s="92"/>
      <c r="H234" s="15"/>
      <c r="I234" s="21" t="s">
        <v>52</v>
      </c>
    </row>
    <row r="235" spans="2:9" ht="33" x14ac:dyDescent="0.3">
      <c r="B235" s="21" t="s">
        <v>141</v>
      </c>
      <c r="C235" s="15"/>
      <c r="D235" s="16" t="s">
        <v>505</v>
      </c>
      <c r="E235" s="15"/>
      <c r="F235" s="101"/>
      <c r="G235" s="92"/>
      <c r="H235" s="15"/>
      <c r="I235" s="16" t="s">
        <v>53</v>
      </c>
    </row>
    <row r="236" spans="2:9" ht="33" x14ac:dyDescent="0.3">
      <c r="B236" s="21" t="s">
        <v>142</v>
      </c>
      <c r="C236" s="15"/>
      <c r="D236" s="16" t="s">
        <v>506</v>
      </c>
      <c r="E236" s="15"/>
      <c r="F236" s="101"/>
      <c r="G236" s="92"/>
      <c r="H236" s="15"/>
      <c r="I236" s="16" t="s">
        <v>53</v>
      </c>
    </row>
    <row r="237" spans="2:9" x14ac:dyDescent="0.3">
      <c r="B237" s="20"/>
      <c r="C237" s="15"/>
      <c r="D237" s="15"/>
      <c r="E237" s="15"/>
      <c r="H237" s="15"/>
    </row>
    <row r="238" spans="2:9" x14ac:dyDescent="0.3">
      <c r="B238" s="21" t="s">
        <v>143</v>
      </c>
      <c r="C238" s="15"/>
      <c r="D238" s="16" t="s">
        <v>483</v>
      </c>
      <c r="E238" s="15"/>
      <c r="F238" s="131">
        <f>IFERROR(SUM(F235:F236)/SUM($F$182:$F$183),0)</f>
        <v>0</v>
      </c>
      <c r="G238" s="132">
        <f>IFERROR(SUM(G235:G236)/SUM($G$182:$G$183),0)</f>
        <v>0</v>
      </c>
      <c r="H238" s="15"/>
      <c r="I238" s="17" t="s">
        <v>32</v>
      </c>
    </row>
    <row r="239" spans="2:9" x14ac:dyDescent="0.3">
      <c r="B239" s="20"/>
      <c r="C239" s="15"/>
      <c r="D239" s="15"/>
      <c r="E239" s="15"/>
      <c r="H239" s="15"/>
    </row>
    <row r="240" spans="2:9" ht="33" x14ac:dyDescent="0.3">
      <c r="B240" s="18" t="s">
        <v>144</v>
      </c>
      <c r="C240" s="15"/>
      <c r="D240" s="23" t="s">
        <v>557</v>
      </c>
      <c r="E240" s="15"/>
      <c r="F240" s="12">
        <v>2016</v>
      </c>
      <c r="G240" s="7">
        <v>2017</v>
      </c>
      <c r="H240" s="15"/>
      <c r="I240" s="19" t="s">
        <v>8</v>
      </c>
    </row>
    <row r="241" spans="2:9" x14ac:dyDescent="0.3">
      <c r="B241" s="20"/>
      <c r="C241" s="15"/>
      <c r="D241" s="15"/>
      <c r="E241" s="15"/>
      <c r="H241" s="15"/>
    </row>
    <row r="242" spans="2:9" ht="33" x14ac:dyDescent="0.3">
      <c r="B242" s="21" t="s">
        <v>145</v>
      </c>
      <c r="C242" s="15"/>
      <c r="D242" s="16" t="s">
        <v>548</v>
      </c>
      <c r="E242" s="15"/>
      <c r="F242" s="103"/>
      <c r="G242" s="102"/>
      <c r="H242" s="15"/>
      <c r="I242" s="16" t="s">
        <v>32</v>
      </c>
    </row>
    <row r="243" spans="2:9" ht="33" x14ac:dyDescent="0.3">
      <c r="B243" s="21" t="s">
        <v>146</v>
      </c>
      <c r="C243" s="15"/>
      <c r="D243" s="16" t="s">
        <v>558</v>
      </c>
      <c r="E243" s="15"/>
      <c r="F243" s="103"/>
      <c r="G243" s="102"/>
      <c r="H243" s="15"/>
      <c r="I243" s="21">
        <v>1</v>
      </c>
    </row>
    <row r="244" spans="2:9" ht="49.5" x14ac:dyDescent="0.3">
      <c r="B244" s="21" t="s">
        <v>147</v>
      </c>
      <c r="C244" s="15"/>
      <c r="D244" s="16" t="s">
        <v>559</v>
      </c>
      <c r="E244" s="15"/>
      <c r="F244" s="101"/>
      <c r="G244" s="92"/>
      <c r="H244" s="15"/>
      <c r="I244" s="21" t="s">
        <v>52</v>
      </c>
    </row>
    <row r="245" spans="2:9" ht="49.5" x14ac:dyDescent="0.3">
      <c r="B245" s="21" t="s">
        <v>148</v>
      </c>
      <c r="C245" s="15"/>
      <c r="D245" s="16" t="s">
        <v>560</v>
      </c>
      <c r="E245" s="15"/>
      <c r="F245" s="101"/>
      <c r="G245" s="92"/>
      <c r="H245" s="15"/>
      <c r="I245" s="21" t="s">
        <v>52</v>
      </c>
    </row>
    <row r="246" spans="2:9" ht="49.5" x14ac:dyDescent="0.3">
      <c r="B246" s="21" t="s">
        <v>149</v>
      </c>
      <c r="C246" s="15"/>
      <c r="D246" s="16" t="s">
        <v>561</v>
      </c>
      <c r="E246" s="15"/>
      <c r="F246" s="101"/>
      <c r="G246" s="92"/>
      <c r="H246" s="15"/>
      <c r="I246" s="16" t="s">
        <v>53</v>
      </c>
    </row>
    <row r="247" spans="2:9" ht="49.5" x14ac:dyDescent="0.3">
      <c r="B247" s="21" t="s">
        <v>150</v>
      </c>
      <c r="C247" s="15"/>
      <c r="D247" s="16" t="s">
        <v>562</v>
      </c>
      <c r="E247" s="15"/>
      <c r="F247" s="101"/>
      <c r="G247" s="92"/>
      <c r="H247" s="15"/>
      <c r="I247" s="16" t="s">
        <v>53</v>
      </c>
    </row>
    <row r="248" spans="2:9" x14ac:dyDescent="0.3">
      <c r="B248" s="20"/>
      <c r="C248" s="15"/>
      <c r="D248" s="15"/>
      <c r="E248" s="15"/>
      <c r="H248" s="15"/>
    </row>
    <row r="249" spans="2:9" ht="33" x14ac:dyDescent="0.3">
      <c r="B249" s="21" t="s">
        <v>151</v>
      </c>
      <c r="C249" s="15"/>
      <c r="D249" s="16" t="s">
        <v>563</v>
      </c>
      <c r="E249" s="15"/>
      <c r="F249" s="131">
        <f>IFERROR(SUM(F246:F247)/SUM($F$182:$F$183),0)</f>
        <v>0</v>
      </c>
      <c r="G249" s="132">
        <f>IFERROR(SUM(G246:G247)/SUM($G$182:$G$183),0)</f>
        <v>0</v>
      </c>
      <c r="H249" s="15"/>
      <c r="I249" s="17" t="s">
        <v>32</v>
      </c>
    </row>
    <row r="250" spans="2:9" x14ac:dyDescent="0.3">
      <c r="B250" s="20"/>
      <c r="C250" s="15"/>
      <c r="D250" s="15"/>
      <c r="E250" s="15"/>
      <c r="H250" s="15"/>
    </row>
    <row r="251" spans="2:9" x14ac:dyDescent="0.3">
      <c r="B251" s="18" t="s">
        <v>152</v>
      </c>
      <c r="C251" s="15"/>
      <c r="D251" s="23" t="s">
        <v>531</v>
      </c>
      <c r="E251" s="15"/>
      <c r="F251" s="12">
        <v>2016</v>
      </c>
      <c r="G251" s="7">
        <v>2017</v>
      </c>
      <c r="H251" s="15"/>
      <c r="I251" s="19" t="s">
        <v>8</v>
      </c>
    </row>
    <row r="252" spans="2:9" x14ac:dyDescent="0.3">
      <c r="B252" s="20"/>
      <c r="C252" s="15"/>
      <c r="D252" s="15"/>
      <c r="E252" s="15"/>
      <c r="H252" s="15"/>
    </row>
    <row r="253" spans="2:9" x14ac:dyDescent="0.3">
      <c r="B253" s="21" t="s">
        <v>153</v>
      </c>
      <c r="C253" s="15"/>
      <c r="D253" s="16" t="s">
        <v>532</v>
      </c>
      <c r="E253" s="15"/>
      <c r="F253" s="103"/>
      <c r="G253" s="102"/>
      <c r="H253" s="15"/>
      <c r="I253" s="16" t="s">
        <v>32</v>
      </c>
    </row>
    <row r="254" spans="2:9" x14ac:dyDescent="0.3">
      <c r="B254" s="21" t="s">
        <v>154</v>
      </c>
      <c r="C254" s="15"/>
      <c r="D254" s="16" t="s">
        <v>533</v>
      </c>
      <c r="E254" s="15"/>
      <c r="F254" s="103"/>
      <c r="G254" s="102"/>
      <c r="H254" s="15"/>
      <c r="I254" s="21">
        <v>1</v>
      </c>
    </row>
    <row r="255" spans="2:9" ht="33" x14ac:dyDescent="0.3">
      <c r="B255" s="21" t="s">
        <v>155</v>
      </c>
      <c r="C255" s="15"/>
      <c r="D255" s="16" t="s">
        <v>534</v>
      </c>
      <c r="E255" s="15"/>
      <c r="F255" s="101"/>
      <c r="G255" s="92"/>
      <c r="H255" s="15"/>
      <c r="I255" s="21" t="s">
        <v>52</v>
      </c>
    </row>
    <row r="256" spans="2:9" ht="33" x14ac:dyDescent="0.3">
      <c r="B256" s="21" t="s">
        <v>156</v>
      </c>
      <c r="C256" s="15"/>
      <c r="D256" s="16" t="s">
        <v>535</v>
      </c>
      <c r="E256" s="15"/>
      <c r="F256" s="101"/>
      <c r="G256" s="92"/>
      <c r="H256" s="15"/>
      <c r="I256" s="21" t="s">
        <v>52</v>
      </c>
    </row>
    <row r="257" spans="2:9" ht="33" x14ac:dyDescent="0.3">
      <c r="B257" s="21" t="s">
        <v>157</v>
      </c>
      <c r="C257" s="15"/>
      <c r="D257" s="16" t="s">
        <v>536</v>
      </c>
      <c r="E257" s="15"/>
      <c r="F257" s="101"/>
      <c r="G257" s="92"/>
      <c r="H257" s="15"/>
      <c r="I257" s="16" t="s">
        <v>53</v>
      </c>
    </row>
    <row r="258" spans="2:9" ht="33" x14ac:dyDescent="0.3">
      <c r="B258" s="21" t="s">
        <v>158</v>
      </c>
      <c r="C258" s="15"/>
      <c r="D258" s="16" t="s">
        <v>537</v>
      </c>
      <c r="E258" s="15"/>
      <c r="F258" s="101"/>
      <c r="G258" s="92"/>
      <c r="H258" s="15"/>
      <c r="I258" s="16" t="s">
        <v>53</v>
      </c>
    </row>
    <row r="259" spans="2:9" x14ac:dyDescent="0.3">
      <c r="B259" s="20"/>
      <c r="C259" s="15"/>
      <c r="D259" s="15"/>
      <c r="E259" s="15"/>
      <c r="H259" s="15"/>
    </row>
    <row r="260" spans="2:9" x14ac:dyDescent="0.3">
      <c r="B260" s="21" t="s">
        <v>159</v>
      </c>
      <c r="C260" s="15"/>
      <c r="D260" s="16" t="s">
        <v>538</v>
      </c>
      <c r="E260" s="15"/>
      <c r="F260" s="131">
        <f>IFERROR(0.5*SUM(F257:F258)/SUM(F182:F183),0)</f>
        <v>0</v>
      </c>
      <c r="G260" s="132">
        <f>IFERROR(0.5*SUM(G257:G258)/SUM(G182:G183),0)</f>
        <v>0</v>
      </c>
      <c r="H260" s="15"/>
      <c r="I260" s="17" t="s">
        <v>32</v>
      </c>
    </row>
    <row r="261" spans="2:9" x14ac:dyDescent="0.3">
      <c r="B261" s="20"/>
      <c r="C261" s="15"/>
      <c r="D261" s="15"/>
      <c r="E261" s="15"/>
      <c r="H261" s="15"/>
    </row>
    <row r="262" spans="2:9" x14ac:dyDescent="0.3">
      <c r="B262" s="18" t="s">
        <v>160</v>
      </c>
      <c r="C262" s="15"/>
      <c r="D262" s="19" t="s">
        <v>426</v>
      </c>
      <c r="E262" s="15"/>
      <c r="F262" s="12">
        <v>2016</v>
      </c>
      <c r="G262" s="13">
        <v>2017</v>
      </c>
      <c r="H262" s="15"/>
      <c r="I262" s="19" t="s">
        <v>8</v>
      </c>
    </row>
    <row r="263" spans="2:9" x14ac:dyDescent="0.3">
      <c r="B263" s="20"/>
      <c r="C263" s="15"/>
      <c r="D263" s="15"/>
      <c r="E263" s="15"/>
      <c r="H263" s="15"/>
    </row>
    <row r="264" spans="2:9" x14ac:dyDescent="0.3">
      <c r="B264" s="21" t="s">
        <v>161</v>
      </c>
      <c r="C264" s="15"/>
      <c r="D264" s="16" t="s">
        <v>80</v>
      </c>
      <c r="E264" s="15"/>
      <c r="F264" s="128">
        <f>IFERROR(SUM(0.5*F258,0.5*F257,F247,F246,F236,F235,F225,F224),0)</f>
        <v>0</v>
      </c>
      <c r="G264" s="133">
        <f>IFERROR(SUM(0.5*G258,0.5*G257,G247,G246,G236,G235,G225,G224),0)</f>
        <v>0</v>
      </c>
      <c r="H264" s="15"/>
      <c r="I264" s="17" t="s">
        <v>53</v>
      </c>
    </row>
    <row r="265" spans="2:9" x14ac:dyDescent="0.3">
      <c r="B265" s="21" t="s">
        <v>162</v>
      </c>
      <c r="C265" s="15"/>
      <c r="D265" s="73" t="s">
        <v>496</v>
      </c>
      <c r="E265" s="15"/>
      <c r="F265" s="131">
        <f>IFERROR(F264/SUM(F182:F183),0)</f>
        <v>0</v>
      </c>
      <c r="G265" s="132">
        <f>IFERROR(G264/SUM(G182:G183),0)</f>
        <v>0</v>
      </c>
      <c r="H265" s="15"/>
      <c r="I265" s="17" t="s">
        <v>32</v>
      </c>
    </row>
    <row r="266" spans="2:9" x14ac:dyDescent="0.3">
      <c r="B266" s="20"/>
      <c r="C266" s="15"/>
      <c r="D266" s="15"/>
      <c r="E266" s="15"/>
      <c r="H266" s="15"/>
    </row>
    <row r="267" spans="2:9" x14ac:dyDescent="0.3">
      <c r="B267" s="18" t="s">
        <v>163</v>
      </c>
      <c r="C267" s="15"/>
      <c r="D267" s="23" t="s">
        <v>528</v>
      </c>
      <c r="E267" s="15"/>
      <c r="F267" s="12">
        <v>2016</v>
      </c>
      <c r="G267" s="7">
        <v>2017</v>
      </c>
      <c r="H267" s="15"/>
      <c r="I267" s="19" t="s">
        <v>8</v>
      </c>
    </row>
    <row r="268" spans="2:9" x14ac:dyDescent="0.3">
      <c r="B268" s="20"/>
      <c r="C268" s="15"/>
      <c r="D268" s="15"/>
      <c r="E268" s="15"/>
      <c r="H268" s="15"/>
    </row>
    <row r="269" spans="2:9" x14ac:dyDescent="0.3">
      <c r="B269" s="21" t="s">
        <v>164</v>
      </c>
      <c r="C269" s="15"/>
      <c r="D269" s="16" t="s">
        <v>529</v>
      </c>
      <c r="E269" s="15"/>
      <c r="F269" s="103"/>
      <c r="G269" s="102"/>
      <c r="H269" s="15"/>
      <c r="I269" s="16" t="s">
        <v>32</v>
      </c>
    </row>
    <row r="270" spans="2:9" x14ac:dyDescent="0.3">
      <c r="B270" s="21" t="s">
        <v>165</v>
      </c>
      <c r="C270" s="15"/>
      <c r="D270" s="16" t="s">
        <v>525</v>
      </c>
      <c r="E270" s="15"/>
      <c r="F270" s="103"/>
      <c r="G270" s="102"/>
      <c r="H270" s="15"/>
      <c r="I270" s="21">
        <v>1</v>
      </c>
    </row>
    <row r="271" spans="2:9" ht="33" x14ac:dyDescent="0.3">
      <c r="B271" s="21" t="s">
        <v>166</v>
      </c>
      <c r="C271" s="15"/>
      <c r="D271" s="16" t="s">
        <v>539</v>
      </c>
      <c r="E271" s="15"/>
      <c r="F271" s="101"/>
      <c r="G271" s="92"/>
      <c r="H271" s="15"/>
      <c r="I271" s="21" t="s">
        <v>52</v>
      </c>
    </row>
    <row r="272" spans="2:9" ht="33" x14ac:dyDescent="0.3">
      <c r="B272" s="21" t="s">
        <v>167</v>
      </c>
      <c r="C272" s="15"/>
      <c r="D272" s="16" t="s">
        <v>540</v>
      </c>
      <c r="E272" s="15"/>
      <c r="F272" s="101"/>
      <c r="G272" s="92"/>
      <c r="H272" s="15"/>
      <c r="I272" s="21" t="s">
        <v>52</v>
      </c>
    </row>
    <row r="273" spans="2:9" ht="33" x14ac:dyDescent="0.3">
      <c r="B273" s="21" t="s">
        <v>168</v>
      </c>
      <c r="C273" s="15"/>
      <c r="D273" s="16" t="s">
        <v>541</v>
      </c>
      <c r="E273" s="15"/>
      <c r="F273" s="101"/>
      <c r="G273" s="92"/>
      <c r="H273" s="15"/>
      <c r="I273" s="16" t="s">
        <v>53</v>
      </c>
    </row>
    <row r="274" spans="2:9" ht="33" x14ac:dyDescent="0.3">
      <c r="B274" s="21" t="s">
        <v>169</v>
      </c>
      <c r="C274" s="15"/>
      <c r="D274" s="16" t="s">
        <v>542</v>
      </c>
      <c r="E274" s="15"/>
      <c r="F274" s="101"/>
      <c r="G274" s="92"/>
      <c r="H274" s="15"/>
      <c r="I274" s="16" t="s">
        <v>53</v>
      </c>
    </row>
    <row r="275" spans="2:9" x14ac:dyDescent="0.3">
      <c r="B275" s="20"/>
      <c r="C275" s="15"/>
      <c r="D275" s="15"/>
      <c r="E275" s="15"/>
      <c r="G275" s="89"/>
      <c r="H275" s="15"/>
    </row>
    <row r="276" spans="2:9" x14ac:dyDescent="0.3">
      <c r="B276" s="21" t="s">
        <v>170</v>
      </c>
      <c r="C276" s="15"/>
      <c r="D276" s="16" t="s">
        <v>543</v>
      </c>
      <c r="E276" s="15"/>
      <c r="F276" s="131">
        <f>IFERROR(SUM(F273:F274)/SUM($F$182:$F$183),0)</f>
        <v>0</v>
      </c>
      <c r="G276" s="132">
        <f>IFERROR(SUM(G273:G274)/SUM($G$182:$G$183),0)</f>
        <v>0</v>
      </c>
      <c r="H276" s="15"/>
      <c r="I276" s="17" t="s">
        <v>32</v>
      </c>
    </row>
    <row r="277" spans="2:9" x14ac:dyDescent="0.3">
      <c r="B277" s="20"/>
      <c r="C277" s="15"/>
      <c r="D277" s="15"/>
      <c r="E277" s="15"/>
      <c r="H277" s="15"/>
    </row>
    <row r="278" spans="2:9" x14ac:dyDescent="0.3">
      <c r="B278" s="18" t="s">
        <v>171</v>
      </c>
      <c r="C278" s="15"/>
      <c r="D278" s="23" t="s">
        <v>48</v>
      </c>
      <c r="E278" s="15"/>
      <c r="F278" s="12">
        <v>2016</v>
      </c>
      <c r="G278" s="7">
        <v>2017</v>
      </c>
      <c r="H278" s="15"/>
      <c r="I278" s="19" t="s">
        <v>8</v>
      </c>
    </row>
    <row r="279" spans="2:9" x14ac:dyDescent="0.3">
      <c r="B279" s="20"/>
      <c r="C279" s="15"/>
      <c r="D279" s="15"/>
      <c r="E279" s="15"/>
      <c r="H279" s="15"/>
    </row>
    <row r="280" spans="2:9" x14ac:dyDescent="0.3">
      <c r="B280" s="21" t="s">
        <v>172</v>
      </c>
      <c r="C280" s="15"/>
      <c r="D280" s="16" t="s">
        <v>436</v>
      </c>
      <c r="E280" s="15"/>
      <c r="F280" s="103"/>
      <c r="G280" s="102"/>
      <c r="H280" s="15"/>
      <c r="I280" s="16" t="s">
        <v>32</v>
      </c>
    </row>
    <row r="281" spans="2:9" x14ac:dyDescent="0.3">
      <c r="B281" s="21" t="s">
        <v>173</v>
      </c>
      <c r="C281" s="15"/>
      <c r="D281" s="16" t="s">
        <v>437</v>
      </c>
      <c r="E281" s="15"/>
      <c r="F281" s="103"/>
      <c r="G281" s="102"/>
      <c r="H281" s="15"/>
      <c r="I281" s="21">
        <v>1</v>
      </c>
    </row>
    <row r="282" spans="2:9" ht="33" x14ac:dyDescent="0.3">
      <c r="B282" s="21" t="s">
        <v>174</v>
      </c>
      <c r="C282" s="15"/>
      <c r="D282" s="16" t="s">
        <v>497</v>
      </c>
      <c r="E282" s="15"/>
      <c r="F282" s="101"/>
      <c r="G282" s="92"/>
      <c r="H282" s="15"/>
      <c r="I282" s="16" t="s">
        <v>52</v>
      </c>
    </row>
    <row r="283" spans="2:9" ht="33" x14ac:dyDescent="0.3">
      <c r="B283" s="21" t="s">
        <v>175</v>
      </c>
      <c r="C283" s="15"/>
      <c r="D283" s="16" t="s">
        <v>507</v>
      </c>
      <c r="E283" s="15"/>
      <c r="F283" s="101"/>
      <c r="G283" s="92"/>
      <c r="H283" s="15"/>
      <c r="I283" s="16" t="s">
        <v>52</v>
      </c>
    </row>
    <row r="284" spans="2:9" ht="33" x14ac:dyDescent="0.3">
      <c r="B284" s="21" t="s">
        <v>176</v>
      </c>
      <c r="C284" s="15"/>
      <c r="D284" s="16" t="s">
        <v>443</v>
      </c>
      <c r="E284" s="15"/>
      <c r="F284" s="101"/>
      <c r="G284" s="92"/>
      <c r="H284" s="15"/>
      <c r="I284" s="21" t="s">
        <v>53</v>
      </c>
    </row>
    <row r="285" spans="2:9" ht="33" x14ac:dyDescent="0.3">
      <c r="B285" s="21" t="s">
        <v>177</v>
      </c>
      <c r="C285" s="15"/>
      <c r="D285" s="16" t="s">
        <v>444</v>
      </c>
      <c r="E285" s="15"/>
      <c r="F285" s="101"/>
      <c r="G285" s="92"/>
      <c r="H285" s="15"/>
      <c r="I285" s="21" t="s">
        <v>53</v>
      </c>
    </row>
    <row r="286" spans="2:9" x14ac:dyDescent="0.3">
      <c r="B286" s="20"/>
      <c r="C286" s="15"/>
      <c r="D286" s="15"/>
      <c r="E286" s="15"/>
      <c r="H286" s="15"/>
    </row>
    <row r="287" spans="2:9" x14ac:dyDescent="0.3">
      <c r="B287" s="21" t="s">
        <v>178</v>
      </c>
      <c r="C287" s="15"/>
      <c r="D287" s="16" t="s">
        <v>484</v>
      </c>
      <c r="E287" s="15"/>
      <c r="F287" s="131">
        <f>IFERROR(SUM(F284:F285)/SUM($F$182:$F$183),0)</f>
        <v>0</v>
      </c>
      <c r="G287" s="132">
        <f>IFERROR(SUM(G284:G285)/SUM($G$182:$G$183),0)</f>
        <v>0</v>
      </c>
      <c r="H287" s="15"/>
      <c r="I287" s="17" t="s">
        <v>32</v>
      </c>
    </row>
    <row r="288" spans="2:9" x14ac:dyDescent="0.3">
      <c r="B288" s="20"/>
      <c r="C288" s="15"/>
      <c r="D288" s="15"/>
      <c r="E288" s="15"/>
      <c r="H288" s="15"/>
    </row>
    <row r="289" spans="2:10" x14ac:dyDescent="0.3">
      <c r="B289" s="18" t="s">
        <v>179</v>
      </c>
      <c r="C289" s="15"/>
      <c r="D289" s="23" t="s">
        <v>49</v>
      </c>
      <c r="E289" s="15"/>
      <c r="F289" s="12">
        <v>2016</v>
      </c>
      <c r="G289" s="7">
        <v>2017</v>
      </c>
      <c r="H289" s="15"/>
      <c r="I289" s="19" t="s">
        <v>8</v>
      </c>
    </row>
    <row r="290" spans="2:10" x14ac:dyDescent="0.3">
      <c r="B290" s="20"/>
      <c r="C290" s="15"/>
      <c r="D290" s="15"/>
      <c r="E290" s="15"/>
      <c r="H290" s="15"/>
    </row>
    <row r="291" spans="2:10" ht="33" x14ac:dyDescent="0.3">
      <c r="B291" s="21" t="s">
        <v>180</v>
      </c>
      <c r="C291" s="15"/>
      <c r="D291" s="16" t="s">
        <v>432</v>
      </c>
      <c r="E291" s="15"/>
      <c r="F291" s="103"/>
      <c r="G291" s="102"/>
      <c r="H291" s="15"/>
      <c r="I291" s="16" t="s">
        <v>32</v>
      </c>
    </row>
    <row r="292" spans="2:10" ht="33" x14ac:dyDescent="0.3">
      <c r="B292" s="21" t="s">
        <v>181</v>
      </c>
      <c r="C292" s="15"/>
      <c r="D292" s="16" t="s">
        <v>433</v>
      </c>
      <c r="E292" s="15"/>
      <c r="F292" s="103"/>
      <c r="G292" s="102"/>
      <c r="H292" s="15"/>
      <c r="I292" s="21">
        <v>1</v>
      </c>
    </row>
    <row r="293" spans="2:10" ht="33" x14ac:dyDescent="0.3">
      <c r="B293" s="21" t="s">
        <v>182</v>
      </c>
      <c r="C293" s="15"/>
      <c r="D293" s="16" t="s">
        <v>509</v>
      </c>
      <c r="E293" s="15"/>
      <c r="F293" s="101"/>
      <c r="G293" s="92"/>
      <c r="H293" s="15"/>
      <c r="I293" s="21" t="s">
        <v>52</v>
      </c>
    </row>
    <row r="294" spans="2:10" ht="33" x14ac:dyDescent="0.3">
      <c r="B294" s="21" t="s">
        <v>183</v>
      </c>
      <c r="C294" s="15"/>
      <c r="D294" s="16" t="s">
        <v>508</v>
      </c>
      <c r="E294" s="15"/>
      <c r="F294" s="101"/>
      <c r="G294" s="92"/>
      <c r="H294" s="15"/>
      <c r="I294" s="21" t="s">
        <v>52</v>
      </c>
    </row>
    <row r="295" spans="2:10" ht="33" x14ac:dyDescent="0.3">
      <c r="B295" s="21" t="s">
        <v>184</v>
      </c>
      <c r="C295" s="15"/>
      <c r="D295" s="16" t="s">
        <v>445</v>
      </c>
      <c r="E295" s="15"/>
      <c r="F295" s="101"/>
      <c r="G295" s="92"/>
      <c r="H295" s="15"/>
      <c r="I295" s="16" t="s">
        <v>53</v>
      </c>
    </row>
    <row r="296" spans="2:10" ht="33" x14ac:dyDescent="0.3">
      <c r="B296" s="21" t="s">
        <v>185</v>
      </c>
      <c r="C296" s="15"/>
      <c r="D296" s="16" t="s">
        <v>446</v>
      </c>
      <c r="E296" s="15"/>
      <c r="F296" s="101"/>
      <c r="G296" s="92"/>
      <c r="H296" s="15"/>
      <c r="I296" s="21" t="s">
        <v>53</v>
      </c>
    </row>
    <row r="297" spans="2:10" x14ac:dyDescent="0.3">
      <c r="B297" s="20"/>
      <c r="C297" s="15"/>
      <c r="D297" s="15"/>
      <c r="E297" s="15"/>
      <c r="H297" s="15"/>
    </row>
    <row r="298" spans="2:10" x14ac:dyDescent="0.3">
      <c r="B298" s="21" t="s">
        <v>186</v>
      </c>
      <c r="C298" s="15"/>
      <c r="D298" s="16" t="s">
        <v>485</v>
      </c>
      <c r="E298" s="15"/>
      <c r="F298" s="131">
        <f>IFERROR(SUM(F295:F296)/SUM($F$182:$F$183),0)</f>
        <v>0</v>
      </c>
      <c r="G298" s="132">
        <f>IFERROR(SUM(G295:G296)/SUM($G$182:$G$183),0)</f>
        <v>0</v>
      </c>
      <c r="H298" s="15"/>
      <c r="I298" s="17" t="s">
        <v>32</v>
      </c>
    </row>
    <row r="299" spans="2:10" x14ac:dyDescent="0.3">
      <c r="B299" s="20"/>
      <c r="C299" s="15"/>
      <c r="D299" s="15"/>
      <c r="E299" s="15"/>
      <c r="H299" s="15"/>
    </row>
    <row r="300" spans="2:10" ht="24" x14ac:dyDescent="0.3">
      <c r="B300" s="56"/>
      <c r="C300" s="3"/>
      <c r="D300" s="3"/>
      <c r="E300" s="3"/>
      <c r="F300" s="27"/>
      <c r="G300" s="3"/>
      <c r="H300" s="3"/>
      <c r="I300" s="3"/>
      <c r="J300" s="3"/>
    </row>
  </sheetData>
  <sheetProtection password="FDF3" sheet="1" objects="1" scenarios="1"/>
  <conditionalFormatting sqref="F108">
    <cfRule type="expression" dxfId="42" priority="46" stopIfTrue="1">
      <formula>F108&gt;SUM($F$57:$F$58)</formula>
    </cfRule>
  </conditionalFormatting>
  <conditionalFormatting sqref="G108">
    <cfRule type="expression" dxfId="41" priority="45" stopIfTrue="1">
      <formula>G108&gt;SUM(G$57:G$58)</formula>
    </cfRule>
  </conditionalFormatting>
  <conditionalFormatting sqref="F126">
    <cfRule type="expression" dxfId="40" priority="44" stopIfTrue="1">
      <formula>F126&gt;SUM($F$57:$F$58)</formula>
    </cfRule>
  </conditionalFormatting>
  <conditionalFormatting sqref="F135">
    <cfRule type="expression" dxfId="39" priority="42" stopIfTrue="1">
      <formula>F135&gt;SUM($F$57:$F$58)</formula>
    </cfRule>
  </conditionalFormatting>
  <conditionalFormatting sqref="F149">
    <cfRule type="expression" dxfId="38" priority="41" stopIfTrue="1">
      <formula>F149&gt;SUM($F$57:$F$58)</formula>
    </cfRule>
  </conditionalFormatting>
  <conditionalFormatting sqref="F158">
    <cfRule type="expression" dxfId="37" priority="40" stopIfTrue="1">
      <formula>F158&gt;SUM($F$57:$F$58)</formula>
    </cfRule>
  </conditionalFormatting>
  <conditionalFormatting sqref="F167">
    <cfRule type="expression" dxfId="36" priority="39" stopIfTrue="1">
      <formula>F167&gt;SUM($F$57:$F$58)</formula>
    </cfRule>
  </conditionalFormatting>
  <conditionalFormatting sqref="G117">
    <cfRule type="expression" dxfId="35" priority="38" stopIfTrue="1">
      <formula>G117&gt;SUM(G$57:G$58)</formula>
    </cfRule>
  </conditionalFormatting>
  <conditionalFormatting sqref="F117">
    <cfRule type="expression" dxfId="34" priority="37" stopIfTrue="1">
      <formula>F117&gt;SUM($F$57:$F$58)</formula>
    </cfRule>
  </conditionalFormatting>
  <conditionalFormatting sqref="G126">
    <cfRule type="expression" dxfId="33" priority="36" stopIfTrue="1">
      <formula>G126&gt;SUM(G$57:G$58)</formula>
    </cfRule>
  </conditionalFormatting>
  <conditionalFormatting sqref="G135">
    <cfRule type="expression" dxfId="32" priority="35" stopIfTrue="1">
      <formula>G135&gt;SUM(G$57:G$58)</formula>
    </cfRule>
  </conditionalFormatting>
  <conditionalFormatting sqref="G149">
    <cfRule type="expression" dxfId="31" priority="34" stopIfTrue="1">
      <formula>G149&gt;SUM(G$57:G$58)</formula>
    </cfRule>
  </conditionalFormatting>
  <conditionalFormatting sqref="G158">
    <cfRule type="expression" dxfId="30" priority="33" stopIfTrue="1">
      <formula>G158&gt;SUM(G$57:G$58)</formula>
    </cfRule>
  </conditionalFormatting>
  <conditionalFormatting sqref="G167">
    <cfRule type="expression" dxfId="29" priority="32" stopIfTrue="1">
      <formula>G167&gt;SUM(G$57:G$58)</formula>
    </cfRule>
  </conditionalFormatting>
  <conditionalFormatting sqref="F222">
    <cfRule type="expression" dxfId="28" priority="31" stopIfTrue="1">
      <formula>F222&gt;$F$182</formula>
    </cfRule>
  </conditionalFormatting>
  <conditionalFormatting sqref="F223">
    <cfRule type="expression" dxfId="27" priority="30" stopIfTrue="1">
      <formula>F223&gt;$F$183</formula>
    </cfRule>
  </conditionalFormatting>
  <conditionalFormatting sqref="G222">
    <cfRule type="expression" dxfId="26" priority="29" stopIfTrue="1">
      <formula>G222&gt;$G$182</formula>
    </cfRule>
  </conditionalFormatting>
  <conditionalFormatting sqref="G223">
    <cfRule type="expression" dxfId="25" priority="28" stopIfTrue="1">
      <formula>G223&gt;$G$183</formula>
    </cfRule>
  </conditionalFormatting>
  <conditionalFormatting sqref="F233">
    <cfRule type="expression" dxfId="24" priority="27" stopIfTrue="1">
      <formula>F233&gt;$F$182</formula>
    </cfRule>
  </conditionalFormatting>
  <conditionalFormatting sqref="F234">
    <cfRule type="expression" dxfId="23" priority="26" stopIfTrue="1">
      <formula>F234&gt;$F$183</formula>
    </cfRule>
  </conditionalFormatting>
  <conditionalFormatting sqref="G233">
    <cfRule type="expression" dxfId="22" priority="25" stopIfTrue="1">
      <formula>G233&gt;$G$182</formula>
    </cfRule>
  </conditionalFormatting>
  <conditionalFormatting sqref="G234">
    <cfRule type="expression" dxfId="21" priority="24" stopIfTrue="1">
      <formula>G234&gt;$G$183</formula>
    </cfRule>
  </conditionalFormatting>
  <conditionalFormatting sqref="F244">
    <cfRule type="expression" dxfId="20" priority="23" stopIfTrue="1">
      <formula>F244&gt;$F$182</formula>
    </cfRule>
  </conditionalFormatting>
  <conditionalFormatting sqref="F245">
    <cfRule type="expression" dxfId="19" priority="22" stopIfTrue="1">
      <formula>F245&gt;$F$183</formula>
    </cfRule>
  </conditionalFormatting>
  <conditionalFormatting sqref="G244">
    <cfRule type="expression" dxfId="18" priority="21" stopIfTrue="1">
      <formula>G244&gt;$G$182</formula>
    </cfRule>
  </conditionalFormatting>
  <conditionalFormatting sqref="G245">
    <cfRule type="expression" dxfId="17" priority="20" stopIfTrue="1">
      <formula>G245&gt;$G$183</formula>
    </cfRule>
  </conditionalFormatting>
  <conditionalFormatting sqref="F255">
    <cfRule type="expression" dxfId="16" priority="19" stopIfTrue="1">
      <formula>F255&gt;$F$182</formula>
    </cfRule>
  </conditionalFormatting>
  <conditionalFormatting sqref="F256">
    <cfRule type="expression" dxfId="15" priority="18" stopIfTrue="1">
      <formula>F256&gt;$F$183</formula>
    </cfRule>
  </conditionalFormatting>
  <conditionalFormatting sqref="G255">
    <cfRule type="expression" dxfId="14" priority="17" stopIfTrue="1">
      <formula>G255&gt;$G$182</formula>
    </cfRule>
  </conditionalFormatting>
  <conditionalFormatting sqref="G256">
    <cfRule type="expression" dxfId="13" priority="16" stopIfTrue="1">
      <formula>G256&gt;$G$183</formula>
    </cfRule>
  </conditionalFormatting>
  <conditionalFormatting sqref="F271">
    <cfRule type="expression" dxfId="12" priority="15" stopIfTrue="1">
      <formula>F271&gt;$F$182</formula>
    </cfRule>
  </conditionalFormatting>
  <conditionalFormatting sqref="F272">
    <cfRule type="expression" dxfId="11" priority="14" stopIfTrue="1">
      <formula>F272&gt;$F$183</formula>
    </cfRule>
  </conditionalFormatting>
  <conditionalFormatting sqref="G271">
    <cfRule type="expression" dxfId="10" priority="13" stopIfTrue="1">
      <formula>G271&gt;$G$182</formula>
    </cfRule>
  </conditionalFormatting>
  <conditionalFormatting sqref="G272">
    <cfRule type="expression" dxfId="9" priority="12" stopIfTrue="1">
      <formula>G272&gt;$G$183</formula>
    </cfRule>
  </conditionalFormatting>
  <conditionalFormatting sqref="F282">
    <cfRule type="expression" dxfId="8" priority="11" stopIfTrue="1">
      <formula>F282&gt;$F$182</formula>
    </cfRule>
  </conditionalFormatting>
  <conditionalFormatting sqref="F283">
    <cfRule type="expression" dxfId="7" priority="10" stopIfTrue="1">
      <formula>F283&gt;$F$183</formula>
    </cfRule>
  </conditionalFormatting>
  <conditionalFormatting sqref="G282">
    <cfRule type="expression" dxfId="6" priority="9" stopIfTrue="1">
      <formula>G282&gt;$G$182</formula>
    </cfRule>
  </conditionalFormatting>
  <conditionalFormatting sqref="G283">
    <cfRule type="expression" dxfId="5" priority="8" stopIfTrue="1">
      <formula>G283&gt;$G$183</formula>
    </cfRule>
  </conditionalFormatting>
  <conditionalFormatting sqref="F293">
    <cfRule type="expression" dxfId="4" priority="7" stopIfTrue="1">
      <formula>F293&gt;$F$182</formula>
    </cfRule>
  </conditionalFormatting>
  <conditionalFormatting sqref="F294">
    <cfRule type="expression" dxfId="3" priority="6" stopIfTrue="1">
      <formula>F294&gt;$F$183</formula>
    </cfRule>
  </conditionalFormatting>
  <conditionalFormatting sqref="G293">
    <cfRule type="expression" dxfId="2" priority="5" stopIfTrue="1">
      <formula>G293&gt;$G$182</formula>
    </cfRule>
  </conditionalFormatting>
  <conditionalFormatting sqref="G294">
    <cfRule type="expression" dxfId="1" priority="4" stopIfTrue="1">
      <formula>G294&gt;$G$183</formula>
    </cfRule>
  </conditionalFormatting>
  <conditionalFormatting sqref="F44:G50 F42:G42">
    <cfRule type="cellIs" dxfId="0" priority="1" operator="lessThan">
      <formula>0</formula>
    </cfRule>
  </conditionalFormatting>
  <dataValidations count="1">
    <dataValidation type="list" showInputMessage="1" showErrorMessage="1" prompt="- bitte wählen -" sqref="F34">
      <formula1>"Regelverfahren, vereinfachtes Verfahren"</formula1>
    </dataValidation>
  </dataValidations>
  <hyperlinks>
    <hyperlink ref="D13" location="'VNB-Angaben'!F26" display="'VNB-Angaben'!F26"/>
    <hyperlink ref="D14" location="'VNB-Angaben'!F50" display="'VNB-Angaben'!F50"/>
    <hyperlink ref="D15" location="'VNB-Angaben'!F57" display="'VNB-Angaben'!F57"/>
    <hyperlink ref="D16" location="'VNB-Angaben'!F107" display="'VNB-Angaben'!F107"/>
    <hyperlink ref="D17" location="'VNB-Angaben'!F178" display="'VNB-Angaben'!F178"/>
    <hyperlink ref="D18" location="'VNB-Angaben'!F221" display="'VNB-Angaben'!F221"/>
    <hyperlink ref="D19" location="VU_2016!C15" display="VU_2016!C15"/>
    <hyperlink ref="D12" location="Definitionen!H9" display="Definitionen!H9"/>
    <hyperlink ref="D21" location="Erläuterungen!D12" display="Erläuterungen!D12"/>
    <hyperlink ref="D55" location="Definitionen!D20" display="Anzahl der angeschlossenen Letztverbraucher"/>
    <hyperlink ref="D40" location="Definitionen!H19" display="Bezeichnung"/>
    <hyperlink ref="D60" location="Definitionen!H21" display="versorgte Fläche"/>
    <hyperlink ref="D67" location="Definitionen!H23" display="zeitgleiche Jahreshöchstlast aller Entnahmen in der NS-Netzebene"/>
    <hyperlink ref="D68" location="Definitionen!H24" display="korrigierte zeitgleiche Jahreshöchstlast der NS-Netzebene/zeitgleiche Jahreshöchstlast ohne zeitgleiche Entnahmen der horizontal angeschlossenen fremden NS-Netzebenen"/>
    <hyperlink ref="D72" location="Definitionen!H25" display="Stromkreislänge der NS-Netzebene"/>
    <hyperlink ref="D77" location="Definitionen!H27" display="Stromkreislänge Kabel Hausanschlüsse"/>
    <hyperlink ref="D78" location="Definitionen!H28" display="Stromkreislänge Kabel Straßenbeleuchtung"/>
    <hyperlink ref="D74" location="Definitionen!H26" display="Stromkreislänge Kabel 2)"/>
    <hyperlink ref="D79" location="Definitionen!H29" display="Stromkreislänge Freileitung 3)"/>
    <hyperlink ref="D82" location="Definitionen!H30" display="Stromkreislänge Freileitung Hausanschlüsse"/>
    <hyperlink ref="D83" location="Definitionen!H31" display="Stromkreislänge Freileitung Straßenbeleuchtung"/>
    <hyperlink ref="D185" location="Definitionen!H22" display="geografische Fläche"/>
    <hyperlink ref="D104" location="Definitionen!H39" display="Störungsanlass atmosphärische Einwirkung"/>
    <hyperlink ref="D113" location="Definitionen!H40" display="Störungsanlass Einwirkungen Dritter"/>
    <hyperlink ref="D122" location="Definitionen!H41" display="Störungsanlass Zuständigkeit Netzbetreiber/kein erkennbarer Anlass"/>
    <hyperlink ref="D131" location="Definitionen!H38" display="Störungsanlass Zuständigkeit Sonstige (geplant)"/>
    <hyperlink ref="D143" location="Definitionen!H54" display="SAIDIARegV der NS-Ebene"/>
    <hyperlink ref="D145" location="Definitionen!H42" display="Störungsanlass Rückwirkungen"/>
    <hyperlink ref="D154" location="Definitionen!H43" display="Störungsanlass höhere Gewalt"/>
    <hyperlink ref="D163" location="Definitionen!H44" display="Störungsanlass Zählerwechsel (geplant)"/>
    <hyperlink ref="D222" location="Definitionen!H49" display="Definitionen!H49"/>
    <hyperlink ref="D223" location="Definitionen!H50" display="Definitionen!H50"/>
    <hyperlink ref="D224" location="Definitionen!H51" display="Definitionen!H51"/>
    <hyperlink ref="D225" location="Definitionen!H52" display="Definitionen!H52"/>
    <hyperlink ref="D265" location="Definitionen!H55" display="ASIDIARegV der MS-Ebene"/>
    <hyperlink ref="D182" location="Definitionen!H47" display="installierte Bemessungsscheinleistung der Ortsnetztransformatoren (ONT)"/>
    <hyperlink ref="D183" location="Definitionen!H49" display="installierte Bemessungsscheinleistung der Letztverbrauchertransformatoren (LVT)"/>
    <hyperlink ref="D87" location="Definitionen!H32" display="Anzahl von Anschlusspunkten der eigenen NS-Ebene über die Letztverbraucher angebunden sind4)"/>
    <hyperlink ref="D90" location="Definitionen!H34" display="Anzahl von Anschlusspunkten in der eigenen NS-Ebene, über die fremde NS-Ebenen angebunden sind"/>
    <hyperlink ref="D91" location="Definitionen!H36" display="Anzahl von Anschlusspunkten in der NS-Ebene, über die  Straßenbeleuchtungen direkt an das eigene Netz der öffentlichen Versorgung angebunden sind (Variante 1)"/>
    <hyperlink ref="D109" location="Definitionen!H45" display="Unterbrochene Kundenminuten aller Versorgungsunterbrechungen mit dem Störungsanlass atmosphärische Einwirkung"/>
    <hyperlink ref="D205" location="Definitionen!H33" display="Anzahl von Anschlusspunkten in der eigenen MS-Ebene, über die fremde nachgelagerte MS/NS-Umspannebenen angebunden sind"/>
    <hyperlink ref="D207" location="Definitionen!H35" display="Anzahl von Anschlusspunkten in der eigenen MS-Ebene, über die eigene nachgelagerte MS/NS-Umspannebenen angebunden sind"/>
    <hyperlink ref="D20" location="VU_2017!A1" display="VU_2017!A1"/>
  </hyperlinks>
  <printOptions horizontalCentered="1" headings="1"/>
  <pageMargins left="0.23622047244094491" right="0.23622047244094491" top="0.74803149606299213" bottom="0.74803149606299213" header="0.31496062992125984" footer="0.31496062992125984"/>
  <pageSetup paperSize="9" scale="92" fitToHeight="99" orientation="landscape" r:id="rId1"/>
  <ignoredErrors>
    <ignoredError sqref="F42:G42" unlockedFormula="1"/>
    <ignoredError sqref="I166" numberStoredAsText="1"/>
    <ignoredError sqref="F227:G22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B1:AA23"/>
  <sheetViews>
    <sheetView showGridLines="0" view="pageBreakPreview" zoomScaleNormal="100" zoomScaleSheetLayoutView="100" workbookViewId="0">
      <pane ySplit="12" topLeftCell="A13" activePane="bottomLeft" state="frozen"/>
      <selection pane="bottomLeft" activeCell="C14" sqref="C14"/>
    </sheetView>
  </sheetViews>
  <sheetFormatPr baseColWidth="10" defaultRowHeight="16.5" x14ac:dyDescent="0.3"/>
  <cols>
    <col min="1" max="1" width="0.625" customWidth="1"/>
    <col min="2" max="2" width="5.125" style="120" customWidth="1"/>
    <col min="3" max="3" width="17.5" style="121" bestFit="1" customWidth="1"/>
    <col min="4" max="4" width="10.75" style="121" customWidth="1"/>
    <col min="5" max="5" width="16.5" style="122" bestFit="1" customWidth="1"/>
    <col min="6" max="6" width="11.375" style="122" bestFit="1" customWidth="1"/>
    <col min="7" max="7" width="16.5" style="136" bestFit="1" customWidth="1"/>
    <col min="8" max="8" width="11" style="136" bestFit="1" customWidth="1"/>
    <col min="9" max="9" width="20.125" style="124" bestFit="1" customWidth="1"/>
    <col min="10" max="10" width="11.75" style="124" bestFit="1" customWidth="1"/>
    <col min="11" max="11" width="16.5" style="125" bestFit="1" customWidth="1"/>
    <col min="12" max="12" width="11" style="125" bestFit="1" customWidth="1"/>
    <col min="13" max="13" width="24" style="125" bestFit="1" customWidth="1"/>
    <col min="14" max="14" width="23.625" style="125" bestFit="1" customWidth="1"/>
    <col min="15" max="16" width="24" style="120" customWidth="1"/>
    <col min="17" max="17" width="13.5" style="120" bestFit="1" customWidth="1"/>
    <col min="18" max="18" width="11.375" style="120" bestFit="1" customWidth="1"/>
    <col min="19" max="22" width="14.25" style="125" bestFit="1" customWidth="1"/>
    <col min="23" max="23" width="29.375" style="125" bestFit="1" customWidth="1"/>
    <col min="24" max="26" width="26.875" style="125" bestFit="1" customWidth="1"/>
    <col min="27" max="27" width="43.5" style="120" customWidth="1"/>
  </cols>
  <sheetData>
    <row r="1" spans="2:27" s="72" customFormat="1" ht="29.25" x14ac:dyDescent="0.3">
      <c r="B1" s="38" t="s">
        <v>0</v>
      </c>
      <c r="C1" s="71"/>
      <c r="D1" s="71"/>
      <c r="E1" s="71"/>
      <c r="F1" s="71"/>
      <c r="G1" s="71"/>
      <c r="H1" s="71"/>
      <c r="I1" s="71"/>
      <c r="J1" s="71"/>
      <c r="K1" s="71"/>
      <c r="L1" s="71"/>
      <c r="M1" s="71"/>
      <c r="N1" s="71"/>
      <c r="O1" s="71"/>
      <c r="P1" s="71"/>
      <c r="Q1" s="71"/>
      <c r="R1" s="71"/>
      <c r="S1" s="71"/>
      <c r="T1" s="71"/>
      <c r="U1" s="71"/>
      <c r="V1" s="71"/>
      <c r="W1" s="71"/>
      <c r="X1" s="71"/>
      <c r="Y1" s="71"/>
      <c r="Z1" s="71"/>
      <c r="AA1" s="71"/>
    </row>
    <row r="2" spans="2:27" s="72" customFormat="1" ht="29.25" x14ac:dyDescent="0.3">
      <c r="B2" s="38" t="s">
        <v>376</v>
      </c>
      <c r="C2" s="71"/>
      <c r="D2" s="71"/>
      <c r="E2" s="71"/>
      <c r="F2" s="71"/>
      <c r="G2" s="71"/>
      <c r="H2" s="71"/>
      <c r="I2" s="71"/>
      <c r="J2" s="71"/>
      <c r="K2" s="71"/>
      <c r="L2" s="71"/>
      <c r="M2" s="71"/>
      <c r="N2" s="71"/>
      <c r="O2" s="71"/>
      <c r="P2" s="71"/>
      <c r="Q2" s="71"/>
      <c r="R2" s="71"/>
      <c r="S2" s="71"/>
      <c r="T2" s="71"/>
      <c r="U2" s="71"/>
      <c r="V2" s="71"/>
      <c r="W2" s="71"/>
      <c r="X2" s="71"/>
      <c r="Y2" s="71"/>
      <c r="Z2" s="71"/>
      <c r="AA2" s="71"/>
    </row>
    <row r="3" spans="2:27" x14ac:dyDescent="0.3">
      <c r="B3" s="8"/>
      <c r="C3"/>
      <c r="D3"/>
      <c r="E3"/>
      <c r="F3"/>
      <c r="G3"/>
      <c r="H3"/>
      <c r="I3"/>
      <c r="J3"/>
      <c r="K3"/>
      <c r="L3"/>
      <c r="M3"/>
      <c r="N3"/>
      <c r="O3" s="8"/>
      <c r="P3" s="8"/>
      <c r="Q3" s="8"/>
      <c r="R3" s="8"/>
      <c r="S3"/>
      <c r="T3"/>
      <c r="U3"/>
      <c r="V3"/>
      <c r="W3"/>
      <c r="X3"/>
      <c r="Y3"/>
      <c r="Z3"/>
      <c r="AA3"/>
    </row>
    <row r="4" spans="2:27" x14ac:dyDescent="0.3">
      <c r="B4" s="31" t="s">
        <v>381</v>
      </c>
      <c r="C4"/>
      <c r="D4" s="1" t="s">
        <v>197</v>
      </c>
      <c r="E4"/>
      <c r="F4"/>
      <c r="G4"/>
      <c r="H4"/>
      <c r="I4"/>
      <c r="J4"/>
      <c r="K4"/>
      <c r="L4"/>
      <c r="M4"/>
      <c r="N4"/>
      <c r="O4" s="8"/>
      <c r="P4" s="8"/>
      <c r="Q4" s="8"/>
      <c r="R4" s="8"/>
      <c r="S4"/>
      <c r="T4"/>
      <c r="U4"/>
      <c r="V4"/>
      <c r="W4"/>
      <c r="X4"/>
      <c r="Y4"/>
      <c r="Z4"/>
      <c r="AA4"/>
    </row>
    <row r="5" spans="2:27" x14ac:dyDescent="0.3">
      <c r="B5" s="31"/>
      <c r="C5"/>
      <c r="D5" s="1" t="s">
        <v>196</v>
      </c>
      <c r="E5"/>
      <c r="F5"/>
      <c r="G5"/>
      <c r="H5"/>
      <c r="I5"/>
      <c r="J5"/>
      <c r="K5"/>
      <c r="L5"/>
      <c r="M5"/>
      <c r="N5"/>
      <c r="O5" s="8"/>
      <c r="P5" s="8"/>
      <c r="Q5" s="8"/>
      <c r="R5" s="8"/>
      <c r="S5"/>
      <c r="T5"/>
      <c r="U5"/>
      <c r="V5"/>
      <c r="W5"/>
      <c r="X5"/>
      <c r="Y5"/>
      <c r="Z5"/>
      <c r="AA5" s="8"/>
    </row>
    <row r="6" spans="2:27" x14ac:dyDescent="0.3">
      <c r="B6" s="31"/>
      <c r="C6"/>
      <c r="D6" s="1" t="s">
        <v>199</v>
      </c>
      <c r="E6"/>
      <c r="F6"/>
      <c r="G6"/>
      <c r="H6"/>
      <c r="I6"/>
      <c r="J6"/>
      <c r="K6"/>
      <c r="L6"/>
      <c r="M6"/>
      <c r="N6"/>
      <c r="O6" s="8"/>
      <c r="P6" s="8"/>
      <c r="Q6" s="8"/>
      <c r="R6" s="8"/>
      <c r="S6"/>
      <c r="T6"/>
      <c r="U6"/>
      <c r="V6"/>
      <c r="W6"/>
      <c r="X6"/>
      <c r="Y6"/>
      <c r="Z6"/>
      <c r="AA6" s="8"/>
    </row>
    <row r="7" spans="2:27" x14ac:dyDescent="0.3">
      <c r="B7" s="8"/>
      <c r="C7"/>
      <c r="D7"/>
      <c r="E7"/>
      <c r="F7"/>
      <c r="G7"/>
      <c r="H7"/>
      <c r="I7"/>
      <c r="J7"/>
      <c r="K7"/>
      <c r="L7"/>
      <c r="M7"/>
      <c r="N7"/>
      <c r="O7" s="8"/>
      <c r="P7" s="8"/>
      <c r="Q7" s="8"/>
      <c r="R7" s="8"/>
      <c r="S7"/>
      <c r="T7"/>
      <c r="U7"/>
      <c r="V7"/>
      <c r="W7"/>
      <c r="X7"/>
      <c r="Y7"/>
      <c r="Z7"/>
      <c r="AA7" s="8"/>
    </row>
    <row r="8" spans="2:27" ht="24" x14ac:dyDescent="0.3">
      <c r="B8" s="36" t="s">
        <v>314</v>
      </c>
      <c r="C8" s="4" t="s">
        <v>413</v>
      </c>
      <c r="D8" s="4"/>
      <c r="E8" s="4"/>
      <c r="F8" s="4"/>
      <c r="G8" s="4"/>
      <c r="H8" s="4"/>
      <c r="I8" s="4"/>
      <c r="J8" s="4"/>
      <c r="K8" s="4"/>
      <c r="L8" s="4"/>
      <c r="M8" s="4"/>
      <c r="N8" s="4"/>
      <c r="O8" s="36"/>
      <c r="P8" s="36"/>
      <c r="Q8" s="36"/>
      <c r="R8" s="36"/>
      <c r="S8" s="4"/>
      <c r="T8" s="4"/>
      <c r="U8" s="4"/>
      <c r="V8" s="4"/>
      <c r="W8" s="4"/>
      <c r="X8" s="4"/>
      <c r="Y8" s="4"/>
      <c r="Z8" s="4"/>
      <c r="AA8" s="36"/>
    </row>
    <row r="9" spans="2:27" x14ac:dyDescent="0.3">
      <c r="B9" s="8"/>
      <c r="C9"/>
      <c r="D9"/>
      <c r="E9"/>
      <c r="F9"/>
      <c r="G9"/>
      <c r="H9"/>
      <c r="I9"/>
      <c r="J9"/>
      <c r="K9"/>
      <c r="L9"/>
      <c r="M9"/>
      <c r="N9"/>
      <c r="O9" s="8"/>
      <c r="P9" s="8"/>
      <c r="Q9" s="8"/>
      <c r="R9" s="8"/>
      <c r="S9"/>
      <c r="T9"/>
      <c r="U9"/>
      <c r="V9"/>
      <c r="W9"/>
      <c r="X9"/>
      <c r="Y9"/>
      <c r="Z9"/>
      <c r="AA9" s="8"/>
    </row>
    <row r="10" spans="2:27" ht="82.5" x14ac:dyDescent="0.3">
      <c r="B10" s="60" t="s">
        <v>201</v>
      </c>
      <c r="C10" s="32" t="s">
        <v>195</v>
      </c>
      <c r="D10" s="32" t="str">
        <f>C10</f>
        <v>lfd. Nr. VU</v>
      </c>
      <c r="E10" s="32" t="s">
        <v>187</v>
      </c>
      <c r="F10" s="32" t="str">
        <f>E10</f>
        <v>Datum</v>
      </c>
      <c r="G10" s="32" t="s">
        <v>198</v>
      </c>
      <c r="H10" s="32" t="s">
        <v>198</v>
      </c>
      <c r="I10" s="32" t="s">
        <v>204</v>
      </c>
      <c r="J10" s="32" t="str">
        <f>I10</f>
        <v>Dauer [min]</v>
      </c>
      <c r="K10" s="32" t="s">
        <v>188</v>
      </c>
      <c r="L10" s="32" t="str">
        <f>K10</f>
        <v>Art</v>
      </c>
      <c r="M10" s="32" t="str">
        <f>N10</f>
        <v>Anlass</v>
      </c>
      <c r="N10" s="32" t="s">
        <v>189</v>
      </c>
      <c r="O10" s="39" t="s">
        <v>190</v>
      </c>
      <c r="P10" s="39" t="s">
        <v>190</v>
      </c>
      <c r="Q10" s="39" t="s">
        <v>205</v>
      </c>
      <c r="R10" s="39" t="s">
        <v>205</v>
      </c>
      <c r="S10" s="32" t="s">
        <v>206</v>
      </c>
      <c r="T10" s="32" t="str">
        <f>S10</f>
        <v>Unterbrochene Bemessungs-
scheinleistung
NKT [MVA]</v>
      </c>
      <c r="U10" s="32" t="s">
        <v>207</v>
      </c>
      <c r="V10" s="32" t="str">
        <f>U10</f>
        <v>Unterbrochene Bemessungs-
scheinleistung
NKT * Dauer [MVA*min]</v>
      </c>
      <c r="W10" s="32" t="s">
        <v>208</v>
      </c>
      <c r="X10" s="32" t="str">
        <f>W10</f>
        <v>Unterbrochene Bemessungs-
scheinleistung
LVT/unterbrochene LV [MVA]/[ 1]</v>
      </c>
      <c r="Y10" s="32" t="s">
        <v>209</v>
      </c>
      <c r="Z10" s="33" t="str">
        <f>Y10</f>
        <v>Unterbrochene Bemessungs-
scheinleistung LVT * Dauer/unterbrochene LV * Dauer [MVA*min]/[1*min]</v>
      </c>
      <c r="AA10" s="41" t="s">
        <v>194</v>
      </c>
    </row>
    <row r="11" spans="2:27" x14ac:dyDescent="0.3">
      <c r="B11" s="61"/>
      <c r="C11" s="32"/>
      <c r="D11" s="32"/>
      <c r="E11" s="32"/>
      <c r="F11" s="32"/>
      <c r="G11" s="32"/>
      <c r="H11" s="32"/>
      <c r="I11" s="32"/>
      <c r="J11" s="32"/>
      <c r="K11" s="32"/>
      <c r="L11" s="32"/>
      <c r="M11" s="32"/>
      <c r="N11" s="32"/>
      <c r="O11" s="39"/>
      <c r="P11" s="39"/>
      <c r="Q11" s="39"/>
      <c r="R11" s="39"/>
      <c r="S11" s="32"/>
      <c r="T11" s="32"/>
      <c r="U11" s="32"/>
      <c r="V11" s="32"/>
      <c r="W11" s="32"/>
      <c r="X11" s="32"/>
      <c r="Y11" s="32"/>
      <c r="Z11" s="33"/>
      <c r="AA11" s="41"/>
    </row>
    <row r="12" spans="2:27" ht="49.5" x14ac:dyDescent="0.3">
      <c r="B12" s="62"/>
      <c r="C12" s="34" t="s">
        <v>568</v>
      </c>
      <c r="D12" s="34" t="s">
        <v>569</v>
      </c>
      <c r="E12" s="34" t="s">
        <v>568</v>
      </c>
      <c r="F12" s="34" t="s">
        <v>569</v>
      </c>
      <c r="G12" s="34" t="s">
        <v>568</v>
      </c>
      <c r="H12" s="34" t="s">
        <v>569</v>
      </c>
      <c r="I12" s="34" t="s">
        <v>262</v>
      </c>
      <c r="J12" s="34" t="s">
        <v>569</v>
      </c>
      <c r="K12" s="34" t="s">
        <v>568</v>
      </c>
      <c r="L12" s="34" t="s">
        <v>569</v>
      </c>
      <c r="M12" s="34" t="s">
        <v>568</v>
      </c>
      <c r="N12" s="34" t="s">
        <v>569</v>
      </c>
      <c r="O12" s="40" t="s">
        <v>568</v>
      </c>
      <c r="P12" s="40" t="s">
        <v>191</v>
      </c>
      <c r="Q12" s="40" t="s">
        <v>568</v>
      </c>
      <c r="R12" s="40" t="s">
        <v>569</v>
      </c>
      <c r="S12" s="34" t="s">
        <v>568</v>
      </c>
      <c r="T12" s="34" t="s">
        <v>569</v>
      </c>
      <c r="U12" s="34" t="s">
        <v>568</v>
      </c>
      <c r="V12" s="34" t="s">
        <v>569</v>
      </c>
      <c r="W12" s="34" t="s">
        <v>568</v>
      </c>
      <c r="X12" s="34" t="s">
        <v>569</v>
      </c>
      <c r="Y12" s="34" t="s">
        <v>568</v>
      </c>
      <c r="Z12" s="35" t="s">
        <v>569</v>
      </c>
      <c r="AA12" s="42" t="s">
        <v>380</v>
      </c>
    </row>
    <row r="13" spans="2:27" x14ac:dyDescent="0.3">
      <c r="B13" s="8"/>
      <c r="C13"/>
      <c r="D13"/>
      <c r="E13"/>
      <c r="F13"/>
      <c r="G13"/>
      <c r="H13"/>
      <c r="I13"/>
      <c r="J13"/>
      <c r="K13"/>
      <c r="L13"/>
      <c r="M13"/>
      <c r="N13"/>
      <c r="O13" s="8"/>
      <c r="P13" s="8"/>
      <c r="Q13" s="8"/>
      <c r="R13" s="8"/>
      <c r="S13"/>
      <c r="T13"/>
      <c r="U13"/>
      <c r="V13"/>
      <c r="W13"/>
      <c r="X13"/>
      <c r="Y13"/>
      <c r="Z13"/>
      <c r="AA13" s="8"/>
    </row>
    <row r="14" spans="2:27" x14ac:dyDescent="0.3">
      <c r="B14" s="105" t="s">
        <v>414</v>
      </c>
      <c r="C14" s="106"/>
      <c r="D14" s="106"/>
      <c r="E14" s="107"/>
      <c r="F14" s="107"/>
      <c r="G14" s="135"/>
      <c r="H14" s="135"/>
      <c r="I14" s="109"/>
      <c r="J14" s="109"/>
      <c r="K14" s="85" t="s">
        <v>192</v>
      </c>
      <c r="L14" s="85" t="s">
        <v>192</v>
      </c>
      <c r="M14" s="110" t="s">
        <v>193</v>
      </c>
      <c r="N14" s="110" t="s">
        <v>193</v>
      </c>
      <c r="O14" s="111"/>
      <c r="P14" s="112"/>
      <c r="Q14" s="113" t="s">
        <v>567</v>
      </c>
      <c r="R14" s="113" t="s">
        <v>567</v>
      </c>
      <c r="S14" s="114"/>
      <c r="T14" s="115"/>
      <c r="U14" s="115"/>
      <c r="V14" s="115"/>
      <c r="W14" s="115"/>
      <c r="X14" s="115"/>
      <c r="Y14" s="115"/>
      <c r="Z14" s="116"/>
      <c r="AA14" s="117"/>
    </row>
    <row r="15" spans="2:27" x14ac:dyDescent="0.3">
      <c r="B15" s="105" t="s">
        <v>415</v>
      </c>
      <c r="C15" s="106"/>
      <c r="D15" s="106"/>
      <c r="E15" s="107"/>
      <c r="F15" s="107"/>
      <c r="G15" s="135"/>
      <c r="H15" s="135"/>
      <c r="I15" s="109"/>
      <c r="J15" s="109"/>
      <c r="K15" s="85" t="s">
        <v>192</v>
      </c>
      <c r="L15" s="85" t="s">
        <v>192</v>
      </c>
      <c r="M15" s="110" t="s">
        <v>193</v>
      </c>
      <c r="N15" s="110" t="s">
        <v>193</v>
      </c>
      <c r="O15" s="118"/>
      <c r="P15" s="119"/>
      <c r="Q15" s="113" t="s">
        <v>567</v>
      </c>
      <c r="R15" s="113" t="s">
        <v>567</v>
      </c>
      <c r="S15" s="114"/>
      <c r="T15" s="115"/>
      <c r="U15" s="115"/>
      <c r="V15" s="115"/>
      <c r="W15" s="115"/>
      <c r="X15" s="115"/>
      <c r="Y15" s="115"/>
      <c r="Z15" s="116"/>
      <c r="AA15" s="117"/>
    </row>
    <row r="16" spans="2:27" x14ac:dyDescent="0.3">
      <c r="B16" s="105" t="s">
        <v>416</v>
      </c>
      <c r="C16" s="106"/>
      <c r="D16" s="106"/>
      <c r="E16" s="107"/>
      <c r="F16" s="107"/>
      <c r="G16" s="135"/>
      <c r="H16" s="135"/>
      <c r="I16" s="109"/>
      <c r="J16" s="109"/>
      <c r="K16" s="85" t="s">
        <v>192</v>
      </c>
      <c r="L16" s="85" t="s">
        <v>192</v>
      </c>
      <c r="M16" s="110" t="s">
        <v>193</v>
      </c>
      <c r="N16" s="110" t="s">
        <v>193</v>
      </c>
      <c r="O16" s="118"/>
      <c r="P16" s="119"/>
      <c r="Q16" s="113" t="s">
        <v>567</v>
      </c>
      <c r="R16" s="113" t="s">
        <v>567</v>
      </c>
      <c r="S16" s="114"/>
      <c r="T16" s="115"/>
      <c r="U16" s="115"/>
      <c r="V16" s="115"/>
      <c r="W16" s="115"/>
      <c r="X16" s="115"/>
      <c r="Y16" s="115"/>
      <c r="Z16" s="116"/>
      <c r="AA16" s="117"/>
    </row>
    <row r="17" spans="2:27" x14ac:dyDescent="0.3">
      <c r="B17" s="105" t="s">
        <v>417</v>
      </c>
      <c r="C17" s="106"/>
      <c r="D17" s="106"/>
      <c r="E17" s="107"/>
      <c r="F17" s="107"/>
      <c r="G17" s="135"/>
      <c r="H17" s="135"/>
      <c r="I17" s="109"/>
      <c r="J17" s="109"/>
      <c r="K17" s="85" t="s">
        <v>192</v>
      </c>
      <c r="L17" s="85" t="s">
        <v>192</v>
      </c>
      <c r="M17" s="110" t="s">
        <v>193</v>
      </c>
      <c r="N17" s="110" t="s">
        <v>193</v>
      </c>
      <c r="O17" s="118"/>
      <c r="P17" s="119"/>
      <c r="Q17" s="113" t="s">
        <v>567</v>
      </c>
      <c r="R17" s="113" t="s">
        <v>567</v>
      </c>
      <c r="S17" s="114"/>
      <c r="T17" s="115"/>
      <c r="U17" s="115"/>
      <c r="V17" s="115"/>
      <c r="W17" s="115"/>
      <c r="X17" s="115"/>
      <c r="Y17" s="115"/>
      <c r="Z17" s="116"/>
      <c r="AA17" s="117"/>
    </row>
    <row r="18" spans="2:27" x14ac:dyDescent="0.3">
      <c r="B18" s="105" t="s">
        <v>418</v>
      </c>
      <c r="C18" s="106"/>
      <c r="D18" s="106"/>
      <c r="E18" s="107"/>
      <c r="F18" s="107"/>
      <c r="G18" s="135"/>
      <c r="H18" s="135"/>
      <c r="I18" s="109"/>
      <c r="J18" s="109"/>
      <c r="K18" s="85" t="s">
        <v>192</v>
      </c>
      <c r="L18" s="85" t="s">
        <v>192</v>
      </c>
      <c r="M18" s="110" t="s">
        <v>193</v>
      </c>
      <c r="N18" s="110" t="s">
        <v>193</v>
      </c>
      <c r="O18" s="118"/>
      <c r="P18" s="119"/>
      <c r="Q18" s="113" t="s">
        <v>567</v>
      </c>
      <c r="R18" s="113" t="s">
        <v>567</v>
      </c>
      <c r="S18" s="114"/>
      <c r="T18" s="115"/>
      <c r="U18" s="115"/>
      <c r="V18" s="115"/>
      <c r="W18" s="115"/>
      <c r="X18" s="115"/>
      <c r="Y18" s="115"/>
      <c r="Z18" s="116"/>
      <c r="AA18" s="117"/>
    </row>
    <row r="19" spans="2:27" x14ac:dyDescent="0.3">
      <c r="B19" s="105" t="s">
        <v>419</v>
      </c>
      <c r="C19" s="106"/>
      <c r="D19" s="106"/>
      <c r="E19" s="107"/>
      <c r="F19" s="107"/>
      <c r="G19" s="135"/>
      <c r="H19" s="135"/>
      <c r="I19" s="109"/>
      <c r="J19" s="109"/>
      <c r="K19" s="85" t="s">
        <v>192</v>
      </c>
      <c r="L19" s="85" t="s">
        <v>192</v>
      </c>
      <c r="M19" s="110" t="s">
        <v>193</v>
      </c>
      <c r="N19" s="110" t="s">
        <v>193</v>
      </c>
      <c r="O19" s="118"/>
      <c r="P19" s="119"/>
      <c r="Q19" s="113" t="s">
        <v>567</v>
      </c>
      <c r="R19" s="113" t="s">
        <v>567</v>
      </c>
      <c r="S19" s="114"/>
      <c r="T19" s="115"/>
      <c r="U19" s="115"/>
      <c r="V19" s="115"/>
      <c r="W19" s="115"/>
      <c r="X19" s="115"/>
      <c r="Y19" s="115"/>
      <c r="Z19" s="116"/>
      <c r="AA19" s="117"/>
    </row>
    <row r="20" spans="2:27" x14ac:dyDescent="0.3">
      <c r="B20" s="105" t="s">
        <v>420</v>
      </c>
      <c r="C20" s="106"/>
      <c r="D20" s="106"/>
      <c r="E20" s="107"/>
      <c r="F20" s="107"/>
      <c r="G20" s="135"/>
      <c r="H20" s="135"/>
      <c r="I20" s="109"/>
      <c r="J20" s="109"/>
      <c r="K20" s="85" t="s">
        <v>192</v>
      </c>
      <c r="L20" s="85" t="s">
        <v>192</v>
      </c>
      <c r="M20" s="110" t="s">
        <v>193</v>
      </c>
      <c r="N20" s="110" t="s">
        <v>193</v>
      </c>
      <c r="O20" s="118"/>
      <c r="P20" s="119"/>
      <c r="Q20" s="113" t="s">
        <v>567</v>
      </c>
      <c r="R20" s="113" t="s">
        <v>567</v>
      </c>
      <c r="S20" s="114"/>
      <c r="T20" s="115"/>
      <c r="U20" s="115"/>
      <c r="V20" s="115"/>
      <c r="W20" s="115"/>
      <c r="X20" s="115"/>
      <c r="Y20" s="115"/>
      <c r="Z20" s="116"/>
      <c r="AA20" s="117"/>
    </row>
    <row r="21" spans="2:27" x14ac:dyDescent="0.3">
      <c r="B21" s="105" t="s">
        <v>421</v>
      </c>
      <c r="C21" s="106"/>
      <c r="D21" s="106"/>
      <c r="E21" s="107"/>
      <c r="F21" s="107"/>
      <c r="G21" s="135"/>
      <c r="H21" s="135"/>
      <c r="I21" s="109"/>
      <c r="J21" s="109"/>
      <c r="K21" s="85" t="s">
        <v>192</v>
      </c>
      <c r="L21" s="85" t="s">
        <v>192</v>
      </c>
      <c r="M21" s="110" t="s">
        <v>193</v>
      </c>
      <c r="N21" s="110" t="s">
        <v>193</v>
      </c>
      <c r="O21" s="118"/>
      <c r="P21" s="119"/>
      <c r="Q21" s="113" t="s">
        <v>567</v>
      </c>
      <c r="R21" s="113" t="s">
        <v>567</v>
      </c>
      <c r="S21" s="114"/>
      <c r="T21" s="115"/>
      <c r="U21" s="115"/>
      <c r="V21" s="115"/>
      <c r="W21" s="115"/>
      <c r="X21" s="115"/>
      <c r="Y21" s="115"/>
      <c r="Z21" s="116"/>
      <c r="AA21" s="117"/>
    </row>
    <row r="22" spans="2:27" x14ac:dyDescent="0.3">
      <c r="B22" s="105" t="s">
        <v>422</v>
      </c>
      <c r="C22" s="106"/>
      <c r="D22" s="106"/>
      <c r="E22" s="107"/>
      <c r="F22" s="107"/>
      <c r="G22" s="135"/>
      <c r="H22" s="135"/>
      <c r="I22" s="109"/>
      <c r="J22" s="109"/>
      <c r="K22" s="85" t="s">
        <v>192</v>
      </c>
      <c r="L22" s="85" t="s">
        <v>192</v>
      </c>
      <c r="M22" s="110" t="s">
        <v>193</v>
      </c>
      <c r="N22" s="110" t="s">
        <v>193</v>
      </c>
      <c r="O22" s="118"/>
      <c r="P22" s="119"/>
      <c r="Q22" s="113" t="s">
        <v>567</v>
      </c>
      <c r="R22" s="113" t="s">
        <v>567</v>
      </c>
      <c r="S22" s="114"/>
      <c r="T22" s="115"/>
      <c r="U22" s="115"/>
      <c r="V22" s="115"/>
      <c r="W22" s="115"/>
      <c r="X22" s="115"/>
      <c r="Y22" s="115"/>
      <c r="Z22" s="116"/>
      <c r="AA22" s="117"/>
    </row>
    <row r="23" spans="2:27" x14ac:dyDescent="0.3">
      <c r="B23" s="105" t="s">
        <v>423</v>
      </c>
      <c r="C23" s="106"/>
      <c r="D23" s="106"/>
      <c r="E23" s="107"/>
      <c r="F23" s="107"/>
      <c r="G23" s="135"/>
      <c r="H23" s="135"/>
      <c r="I23" s="109"/>
      <c r="J23" s="109"/>
      <c r="K23" s="85" t="s">
        <v>192</v>
      </c>
      <c r="L23" s="85" t="s">
        <v>192</v>
      </c>
      <c r="M23" s="110" t="s">
        <v>193</v>
      </c>
      <c r="N23" s="110" t="s">
        <v>193</v>
      </c>
      <c r="O23" s="118"/>
      <c r="P23" s="119"/>
      <c r="Q23" s="113" t="s">
        <v>567</v>
      </c>
      <c r="R23" s="113" t="s">
        <v>567</v>
      </c>
      <c r="S23" s="114"/>
      <c r="T23" s="115"/>
      <c r="U23" s="115"/>
      <c r="V23" s="115"/>
      <c r="W23" s="115"/>
      <c r="X23" s="115"/>
      <c r="Y23" s="115"/>
      <c r="Z23" s="116"/>
      <c r="AA23" s="117"/>
    </row>
  </sheetData>
  <sheetProtection password="FDF3" sheet="1" objects="1" scenarios="1"/>
  <dataValidations disablePrompts="1" count="3">
    <dataValidation type="list" showInputMessage="1" showErrorMessage="1" prompt="- bitte wählen -" sqref="M14:N23">
      <formula1>"atmosphärische Einwirkung, Einwirkung Dritter, höhere Gewalt, Rückwirkstörung, Sonstiges, Zählerwechsel, Zuständigkeitsbereich des Netzbetreibers"</formula1>
    </dataValidation>
    <dataValidation type="list" showInputMessage="1" showErrorMessage="1" prompt="-bitte wählen -" sqref="Q14:R23">
      <formula1>"MS, NS"</formula1>
    </dataValidation>
    <dataValidation type="list" showInputMessage="1" showErrorMessage="1" prompt="- bitte wählen -" sqref="K14:L23">
      <formula1>"geplant, ungeplant"</formula1>
    </dataValidation>
  </dataValidations>
  <printOptions horizontalCentered="1"/>
  <pageMargins left="0.23622047244094491" right="0.23622047244094491" top="0.74803149606299213" bottom="0.74803149606299213" header="0.31496062992125984" footer="0.31496062992125984"/>
  <pageSetup paperSize="9" scale="1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B1:AA23"/>
  <sheetViews>
    <sheetView showGridLines="0" view="pageBreakPreview" zoomScaleNormal="100" zoomScaleSheetLayoutView="100" workbookViewId="0">
      <pane ySplit="12" topLeftCell="A13" activePane="bottomLeft" state="frozen"/>
      <selection pane="bottomLeft" activeCell="C14" sqref="C14"/>
    </sheetView>
  </sheetViews>
  <sheetFormatPr baseColWidth="10" defaultRowHeight="16.5" x14ac:dyDescent="0.3"/>
  <cols>
    <col min="1" max="1" width="0.625" customWidth="1"/>
    <col min="2" max="2" width="5.125" style="120" customWidth="1"/>
    <col min="3" max="3" width="17.5" style="121" bestFit="1" customWidth="1"/>
    <col min="4" max="4" width="10.75" style="121" customWidth="1"/>
    <col min="5" max="5" width="16.5" style="122" bestFit="1" customWidth="1"/>
    <col min="6" max="6" width="11.375" style="122" bestFit="1" customWidth="1"/>
    <col min="7" max="7" width="16.5" style="123" bestFit="1" customWidth="1"/>
    <col min="8" max="8" width="11" style="123" bestFit="1" customWidth="1"/>
    <col min="9" max="9" width="20.125" style="124" bestFit="1" customWidth="1"/>
    <col min="10" max="10" width="11.75" style="124" bestFit="1" customWidth="1"/>
    <col min="11" max="11" width="16.5" style="125" bestFit="1" customWidth="1"/>
    <col min="12" max="12" width="11" style="125" bestFit="1" customWidth="1"/>
    <col min="13" max="13" width="24" style="125" bestFit="1" customWidth="1"/>
    <col min="14" max="14" width="23.625" style="125" bestFit="1" customWidth="1"/>
    <col min="15" max="16" width="24" style="120" customWidth="1"/>
    <col min="17" max="17" width="13.5" style="120" bestFit="1" customWidth="1"/>
    <col min="18" max="18" width="11.375" style="120" bestFit="1" customWidth="1"/>
    <col min="19" max="22" width="14.25" style="125" bestFit="1" customWidth="1"/>
    <col min="23" max="23" width="29.375" style="125" bestFit="1" customWidth="1"/>
    <col min="24" max="26" width="26.875" style="125" bestFit="1" customWidth="1"/>
    <col min="27" max="27" width="43.5" style="120" customWidth="1"/>
  </cols>
  <sheetData>
    <row r="1" spans="2:27" s="72" customFormat="1" ht="29.25" x14ac:dyDescent="0.3">
      <c r="B1" s="38" t="s">
        <v>0</v>
      </c>
      <c r="C1" s="71"/>
      <c r="D1" s="71"/>
      <c r="E1" s="71"/>
      <c r="F1" s="71"/>
      <c r="G1" s="71"/>
      <c r="H1" s="71"/>
      <c r="I1" s="71"/>
      <c r="J1" s="71"/>
      <c r="K1" s="71"/>
      <c r="L1" s="71"/>
      <c r="M1" s="71"/>
      <c r="N1" s="71"/>
      <c r="O1" s="71"/>
      <c r="P1" s="71"/>
      <c r="Q1" s="71"/>
      <c r="R1" s="71"/>
      <c r="S1" s="71"/>
      <c r="T1" s="71"/>
      <c r="U1" s="71"/>
      <c r="V1" s="71"/>
      <c r="W1" s="71"/>
      <c r="X1" s="71"/>
      <c r="Y1" s="71"/>
      <c r="Z1" s="71"/>
      <c r="AA1" s="71"/>
    </row>
    <row r="2" spans="2:27" s="72" customFormat="1" ht="29.25" x14ac:dyDescent="0.3">
      <c r="B2" s="38" t="s">
        <v>376</v>
      </c>
      <c r="C2" s="71"/>
      <c r="D2" s="71"/>
      <c r="E2" s="71"/>
      <c r="F2" s="71"/>
      <c r="G2" s="71"/>
      <c r="H2" s="71"/>
      <c r="I2" s="71"/>
      <c r="J2" s="71"/>
      <c r="K2" s="71"/>
      <c r="L2" s="71"/>
      <c r="M2" s="71"/>
      <c r="N2" s="71"/>
      <c r="O2" s="71"/>
      <c r="P2" s="71"/>
      <c r="Q2" s="71"/>
      <c r="R2" s="71"/>
      <c r="S2" s="71"/>
      <c r="T2" s="71"/>
      <c r="U2" s="71"/>
      <c r="V2" s="71"/>
      <c r="W2" s="71"/>
      <c r="X2" s="71"/>
      <c r="Y2" s="71"/>
      <c r="Z2" s="71"/>
      <c r="AA2" s="71"/>
    </row>
    <row r="3" spans="2:27" x14ac:dyDescent="0.3">
      <c r="B3" s="8"/>
      <c r="C3"/>
      <c r="D3"/>
      <c r="E3"/>
      <c r="F3"/>
      <c r="G3"/>
      <c r="H3"/>
      <c r="I3"/>
      <c r="J3"/>
      <c r="K3"/>
      <c r="L3"/>
      <c r="M3"/>
      <c r="N3"/>
      <c r="O3" s="8"/>
      <c r="P3" s="8"/>
      <c r="Q3" s="8"/>
      <c r="R3" s="8"/>
      <c r="S3"/>
      <c r="T3"/>
      <c r="U3"/>
      <c r="V3"/>
      <c r="W3"/>
      <c r="X3"/>
      <c r="Y3"/>
      <c r="Z3"/>
      <c r="AA3"/>
    </row>
    <row r="4" spans="2:27" x14ac:dyDescent="0.3">
      <c r="B4" s="31" t="s">
        <v>381</v>
      </c>
      <c r="C4"/>
      <c r="D4" s="1" t="s">
        <v>197</v>
      </c>
      <c r="E4"/>
      <c r="F4"/>
      <c r="G4"/>
      <c r="H4"/>
      <c r="I4"/>
      <c r="J4"/>
      <c r="K4"/>
      <c r="L4"/>
      <c r="M4"/>
      <c r="N4"/>
      <c r="O4" s="8"/>
      <c r="P4" s="8"/>
      <c r="Q4" s="8"/>
      <c r="R4" s="8"/>
      <c r="S4"/>
      <c r="T4"/>
      <c r="U4"/>
      <c r="V4"/>
      <c r="W4"/>
      <c r="X4"/>
      <c r="Y4"/>
      <c r="Z4"/>
      <c r="AA4"/>
    </row>
    <row r="5" spans="2:27" x14ac:dyDescent="0.3">
      <c r="B5" s="31"/>
      <c r="C5"/>
      <c r="D5" s="1" t="s">
        <v>196</v>
      </c>
      <c r="E5"/>
      <c r="F5"/>
      <c r="G5"/>
      <c r="H5"/>
      <c r="I5"/>
      <c r="J5"/>
      <c r="K5"/>
      <c r="L5"/>
      <c r="M5"/>
      <c r="N5"/>
      <c r="O5" s="8"/>
      <c r="P5" s="8"/>
      <c r="Q5" s="8"/>
      <c r="R5" s="8"/>
      <c r="S5"/>
      <c r="T5"/>
      <c r="U5"/>
      <c r="V5"/>
      <c r="W5"/>
      <c r="X5"/>
      <c r="Y5"/>
      <c r="Z5"/>
      <c r="AA5" s="8"/>
    </row>
    <row r="6" spans="2:27" x14ac:dyDescent="0.3">
      <c r="B6" s="31"/>
      <c r="C6"/>
      <c r="D6" s="1" t="s">
        <v>199</v>
      </c>
      <c r="E6"/>
      <c r="F6"/>
      <c r="G6"/>
      <c r="H6"/>
      <c r="I6"/>
      <c r="J6"/>
      <c r="K6"/>
      <c r="L6"/>
      <c r="M6"/>
      <c r="N6"/>
      <c r="O6" s="8"/>
      <c r="P6" s="8"/>
      <c r="Q6" s="8"/>
      <c r="R6" s="8"/>
      <c r="S6"/>
      <c r="T6"/>
      <c r="U6"/>
      <c r="V6"/>
      <c r="W6"/>
      <c r="X6"/>
      <c r="Y6"/>
      <c r="Z6"/>
      <c r="AA6" s="8"/>
    </row>
    <row r="7" spans="2:27" x14ac:dyDescent="0.3">
      <c r="B7" s="8"/>
      <c r="C7"/>
      <c r="D7"/>
      <c r="E7"/>
      <c r="F7"/>
      <c r="G7"/>
      <c r="H7"/>
      <c r="I7"/>
      <c r="J7"/>
      <c r="K7"/>
      <c r="L7"/>
      <c r="M7"/>
      <c r="N7"/>
      <c r="O7" s="8"/>
      <c r="P7" s="8"/>
      <c r="Q7" s="8"/>
      <c r="R7" s="8"/>
      <c r="S7"/>
      <c r="T7"/>
      <c r="U7"/>
      <c r="V7"/>
      <c r="W7"/>
      <c r="X7"/>
      <c r="Y7"/>
      <c r="Z7"/>
      <c r="AA7" s="8"/>
    </row>
    <row r="8" spans="2:27" ht="24" x14ac:dyDescent="0.3">
      <c r="B8" s="36" t="s">
        <v>571</v>
      </c>
      <c r="C8" s="4" t="s">
        <v>570</v>
      </c>
      <c r="D8" s="4"/>
      <c r="E8" s="4"/>
      <c r="F8" s="4"/>
      <c r="G8" s="4"/>
      <c r="H8" s="4"/>
      <c r="I8" s="4"/>
      <c r="J8" s="4"/>
      <c r="K8" s="4"/>
      <c r="L8" s="4"/>
      <c r="M8" s="4"/>
      <c r="N8" s="4"/>
      <c r="O8" s="36"/>
      <c r="P8" s="36"/>
      <c r="Q8" s="36"/>
      <c r="R8" s="36"/>
      <c r="S8" s="4"/>
      <c r="T8" s="4"/>
      <c r="U8" s="4"/>
      <c r="V8" s="4"/>
      <c r="W8" s="4"/>
      <c r="X8" s="4"/>
      <c r="Y8" s="4"/>
      <c r="Z8" s="4"/>
      <c r="AA8" s="36"/>
    </row>
    <row r="9" spans="2:27" x14ac:dyDescent="0.3">
      <c r="B9" s="8"/>
      <c r="C9"/>
      <c r="D9"/>
      <c r="E9"/>
      <c r="F9"/>
      <c r="G9"/>
      <c r="H9"/>
      <c r="I9"/>
      <c r="J9"/>
      <c r="K9"/>
      <c r="L9"/>
      <c r="M9"/>
      <c r="N9"/>
      <c r="O9" s="8"/>
      <c r="P9" s="8"/>
      <c r="Q9" s="8"/>
      <c r="R9" s="8"/>
      <c r="S9"/>
      <c r="T9"/>
      <c r="U9"/>
      <c r="V9"/>
      <c r="W9"/>
      <c r="X9"/>
      <c r="Y9"/>
      <c r="Z9"/>
      <c r="AA9" s="8"/>
    </row>
    <row r="10" spans="2:27" ht="82.5" x14ac:dyDescent="0.3">
      <c r="B10" s="60" t="s">
        <v>201</v>
      </c>
      <c r="C10" s="32" t="s">
        <v>195</v>
      </c>
      <c r="D10" s="32" t="str">
        <f>C10</f>
        <v>lfd. Nr. VU</v>
      </c>
      <c r="E10" s="32" t="s">
        <v>187</v>
      </c>
      <c r="F10" s="32" t="str">
        <f>E10</f>
        <v>Datum</v>
      </c>
      <c r="G10" s="32" t="s">
        <v>198</v>
      </c>
      <c r="H10" s="32" t="s">
        <v>198</v>
      </c>
      <c r="I10" s="32" t="s">
        <v>204</v>
      </c>
      <c r="J10" s="32" t="str">
        <f>I10</f>
        <v>Dauer [min]</v>
      </c>
      <c r="K10" s="32" t="s">
        <v>188</v>
      </c>
      <c r="L10" s="32" t="str">
        <f>K10</f>
        <v>Art</v>
      </c>
      <c r="M10" s="32" t="str">
        <f>N10</f>
        <v>Anlass</v>
      </c>
      <c r="N10" s="32" t="s">
        <v>189</v>
      </c>
      <c r="O10" s="39" t="s">
        <v>190</v>
      </c>
      <c r="P10" s="39" t="s">
        <v>190</v>
      </c>
      <c r="Q10" s="39" t="s">
        <v>205</v>
      </c>
      <c r="R10" s="39" t="s">
        <v>205</v>
      </c>
      <c r="S10" s="32" t="s">
        <v>206</v>
      </c>
      <c r="T10" s="32" t="str">
        <f>S10</f>
        <v>Unterbrochene Bemessungs-
scheinleistung
NKT [MVA]</v>
      </c>
      <c r="U10" s="32" t="s">
        <v>207</v>
      </c>
      <c r="V10" s="32" t="str">
        <f>U10</f>
        <v>Unterbrochene Bemessungs-
scheinleistung
NKT * Dauer [MVA*min]</v>
      </c>
      <c r="W10" s="32" t="s">
        <v>208</v>
      </c>
      <c r="X10" s="32" t="str">
        <f>W10</f>
        <v>Unterbrochene Bemessungs-
scheinleistung
LVT/unterbrochene LV [MVA]/[ 1]</v>
      </c>
      <c r="Y10" s="32" t="s">
        <v>209</v>
      </c>
      <c r="Z10" s="33" t="str">
        <f>Y10</f>
        <v>Unterbrochene Bemessungs-
scheinleistung LVT * Dauer/unterbrochene LV * Dauer [MVA*min]/[1*min]</v>
      </c>
      <c r="AA10" s="41" t="s">
        <v>194</v>
      </c>
    </row>
    <row r="11" spans="2:27" x14ac:dyDescent="0.3">
      <c r="B11" s="61"/>
      <c r="C11" s="32"/>
      <c r="D11" s="32"/>
      <c r="E11" s="32"/>
      <c r="F11" s="32"/>
      <c r="G11" s="32"/>
      <c r="H11" s="32"/>
      <c r="I11" s="32"/>
      <c r="J11" s="32"/>
      <c r="K11" s="32"/>
      <c r="L11" s="32"/>
      <c r="M11" s="32"/>
      <c r="N11" s="32"/>
      <c r="O11" s="39"/>
      <c r="P11" s="39"/>
      <c r="Q11" s="39"/>
      <c r="R11" s="39"/>
      <c r="S11" s="32"/>
      <c r="T11" s="32"/>
      <c r="U11" s="32"/>
      <c r="V11" s="32"/>
      <c r="W11" s="32"/>
      <c r="X11" s="32"/>
      <c r="Y11" s="32"/>
      <c r="Z11" s="33"/>
      <c r="AA11" s="41"/>
    </row>
    <row r="12" spans="2:27" ht="49.5" x14ac:dyDescent="0.3">
      <c r="B12" s="62"/>
      <c r="C12" s="34" t="s">
        <v>568</v>
      </c>
      <c r="D12" s="34" t="s">
        <v>569</v>
      </c>
      <c r="E12" s="34" t="s">
        <v>568</v>
      </c>
      <c r="F12" s="34" t="s">
        <v>569</v>
      </c>
      <c r="G12" s="34" t="s">
        <v>568</v>
      </c>
      <c r="H12" s="34" t="s">
        <v>569</v>
      </c>
      <c r="I12" s="34" t="s">
        <v>262</v>
      </c>
      <c r="J12" s="34" t="s">
        <v>569</v>
      </c>
      <c r="K12" s="34" t="s">
        <v>568</v>
      </c>
      <c r="L12" s="34" t="s">
        <v>569</v>
      </c>
      <c r="M12" s="34" t="s">
        <v>568</v>
      </c>
      <c r="N12" s="34" t="s">
        <v>569</v>
      </c>
      <c r="O12" s="40" t="s">
        <v>568</v>
      </c>
      <c r="P12" s="40" t="s">
        <v>191</v>
      </c>
      <c r="Q12" s="40" t="s">
        <v>568</v>
      </c>
      <c r="R12" s="40" t="s">
        <v>569</v>
      </c>
      <c r="S12" s="34" t="s">
        <v>568</v>
      </c>
      <c r="T12" s="34" t="s">
        <v>569</v>
      </c>
      <c r="U12" s="34" t="s">
        <v>568</v>
      </c>
      <c r="V12" s="34" t="s">
        <v>569</v>
      </c>
      <c r="W12" s="34" t="s">
        <v>568</v>
      </c>
      <c r="X12" s="34" t="s">
        <v>569</v>
      </c>
      <c r="Y12" s="34" t="s">
        <v>568</v>
      </c>
      <c r="Z12" s="35" t="s">
        <v>569</v>
      </c>
      <c r="AA12" s="42" t="s">
        <v>380</v>
      </c>
    </row>
    <row r="13" spans="2:27" x14ac:dyDescent="0.3">
      <c r="B13" s="8"/>
      <c r="C13"/>
      <c r="D13"/>
      <c r="E13"/>
      <c r="F13"/>
      <c r="G13"/>
      <c r="H13"/>
      <c r="I13"/>
      <c r="J13"/>
      <c r="K13"/>
      <c r="L13"/>
      <c r="M13"/>
      <c r="N13"/>
      <c r="O13" s="8"/>
      <c r="P13" s="8"/>
      <c r="Q13" s="8"/>
      <c r="R13" s="8"/>
      <c r="S13"/>
      <c r="T13"/>
      <c r="U13"/>
      <c r="V13"/>
      <c r="W13"/>
      <c r="X13"/>
      <c r="Y13"/>
      <c r="Z13"/>
      <c r="AA13" s="8"/>
    </row>
    <row r="14" spans="2:27" x14ac:dyDescent="0.3">
      <c r="B14" s="105" t="s">
        <v>315</v>
      </c>
      <c r="C14" s="106"/>
      <c r="D14" s="106"/>
      <c r="E14" s="107"/>
      <c r="F14" s="107"/>
      <c r="G14" s="108"/>
      <c r="H14" s="108"/>
      <c r="I14" s="109"/>
      <c r="J14" s="109"/>
      <c r="K14" s="85" t="s">
        <v>192</v>
      </c>
      <c r="L14" s="85" t="s">
        <v>192</v>
      </c>
      <c r="M14" s="110" t="s">
        <v>193</v>
      </c>
      <c r="N14" s="110" t="s">
        <v>193</v>
      </c>
      <c r="O14" s="111"/>
      <c r="P14" s="112"/>
      <c r="Q14" s="113" t="s">
        <v>567</v>
      </c>
      <c r="R14" s="113" t="s">
        <v>567</v>
      </c>
      <c r="S14" s="114"/>
      <c r="T14" s="115"/>
      <c r="U14" s="115"/>
      <c r="V14" s="115"/>
      <c r="W14" s="115"/>
      <c r="X14" s="115"/>
      <c r="Y14" s="115"/>
      <c r="Z14" s="116"/>
      <c r="AA14" s="117"/>
    </row>
    <row r="15" spans="2:27" x14ac:dyDescent="0.3">
      <c r="B15" s="105" t="s">
        <v>316</v>
      </c>
      <c r="C15" s="106"/>
      <c r="D15" s="106"/>
      <c r="E15" s="107"/>
      <c r="F15" s="107"/>
      <c r="G15" s="108"/>
      <c r="H15" s="108"/>
      <c r="I15" s="109"/>
      <c r="J15" s="109"/>
      <c r="K15" s="85" t="s">
        <v>192</v>
      </c>
      <c r="L15" s="85" t="s">
        <v>192</v>
      </c>
      <c r="M15" s="110" t="s">
        <v>193</v>
      </c>
      <c r="N15" s="110" t="s">
        <v>193</v>
      </c>
      <c r="O15" s="118"/>
      <c r="P15" s="119"/>
      <c r="Q15" s="113" t="s">
        <v>567</v>
      </c>
      <c r="R15" s="113" t="s">
        <v>567</v>
      </c>
      <c r="S15" s="114"/>
      <c r="T15" s="115"/>
      <c r="U15" s="115"/>
      <c r="V15" s="115"/>
      <c r="W15" s="115"/>
      <c r="X15" s="115"/>
      <c r="Y15" s="115"/>
      <c r="Z15" s="116"/>
      <c r="AA15" s="117"/>
    </row>
    <row r="16" spans="2:27" x14ac:dyDescent="0.3">
      <c r="B16" s="105" t="s">
        <v>317</v>
      </c>
      <c r="C16" s="106"/>
      <c r="D16" s="106"/>
      <c r="E16" s="107"/>
      <c r="F16" s="107"/>
      <c r="G16" s="108"/>
      <c r="H16" s="108"/>
      <c r="I16" s="109"/>
      <c r="J16" s="109"/>
      <c r="K16" s="85" t="s">
        <v>192</v>
      </c>
      <c r="L16" s="85" t="s">
        <v>192</v>
      </c>
      <c r="M16" s="110" t="s">
        <v>193</v>
      </c>
      <c r="N16" s="110" t="s">
        <v>193</v>
      </c>
      <c r="O16" s="118"/>
      <c r="P16" s="119"/>
      <c r="Q16" s="113" t="s">
        <v>567</v>
      </c>
      <c r="R16" s="113" t="s">
        <v>567</v>
      </c>
      <c r="S16" s="114"/>
      <c r="T16" s="115"/>
      <c r="U16" s="115"/>
      <c r="V16" s="115"/>
      <c r="W16" s="115"/>
      <c r="X16" s="115"/>
      <c r="Y16" s="115"/>
      <c r="Z16" s="116"/>
      <c r="AA16" s="117"/>
    </row>
    <row r="17" spans="2:27" x14ac:dyDescent="0.3">
      <c r="B17" s="105" t="s">
        <v>318</v>
      </c>
      <c r="C17" s="106"/>
      <c r="D17" s="106"/>
      <c r="E17" s="107"/>
      <c r="F17" s="107"/>
      <c r="G17" s="108"/>
      <c r="H17" s="108"/>
      <c r="I17" s="109"/>
      <c r="J17" s="109"/>
      <c r="K17" s="85" t="s">
        <v>192</v>
      </c>
      <c r="L17" s="85" t="s">
        <v>192</v>
      </c>
      <c r="M17" s="110" t="s">
        <v>193</v>
      </c>
      <c r="N17" s="110" t="s">
        <v>193</v>
      </c>
      <c r="O17" s="118"/>
      <c r="P17" s="119"/>
      <c r="Q17" s="113" t="s">
        <v>567</v>
      </c>
      <c r="R17" s="113" t="s">
        <v>567</v>
      </c>
      <c r="S17" s="114"/>
      <c r="T17" s="115"/>
      <c r="U17" s="115"/>
      <c r="V17" s="115"/>
      <c r="W17" s="115"/>
      <c r="X17" s="115"/>
      <c r="Y17" s="115"/>
      <c r="Z17" s="116"/>
      <c r="AA17" s="117"/>
    </row>
    <row r="18" spans="2:27" x14ac:dyDescent="0.3">
      <c r="B18" s="105" t="s">
        <v>319</v>
      </c>
      <c r="C18" s="106"/>
      <c r="D18" s="106"/>
      <c r="E18" s="107"/>
      <c r="F18" s="107"/>
      <c r="G18" s="108"/>
      <c r="H18" s="108"/>
      <c r="I18" s="109"/>
      <c r="J18" s="109"/>
      <c r="K18" s="85" t="s">
        <v>192</v>
      </c>
      <c r="L18" s="85" t="s">
        <v>192</v>
      </c>
      <c r="M18" s="110" t="s">
        <v>193</v>
      </c>
      <c r="N18" s="110" t="s">
        <v>193</v>
      </c>
      <c r="O18" s="118"/>
      <c r="P18" s="119"/>
      <c r="Q18" s="113" t="s">
        <v>567</v>
      </c>
      <c r="R18" s="113" t="s">
        <v>567</v>
      </c>
      <c r="S18" s="114"/>
      <c r="T18" s="115"/>
      <c r="U18" s="115"/>
      <c r="V18" s="115"/>
      <c r="W18" s="115"/>
      <c r="X18" s="115"/>
      <c r="Y18" s="115"/>
      <c r="Z18" s="116"/>
      <c r="AA18" s="117"/>
    </row>
    <row r="19" spans="2:27" x14ac:dyDescent="0.3">
      <c r="B19" s="105" t="s">
        <v>320</v>
      </c>
      <c r="C19" s="106"/>
      <c r="D19" s="106"/>
      <c r="E19" s="107"/>
      <c r="F19" s="107"/>
      <c r="G19" s="108"/>
      <c r="H19" s="108"/>
      <c r="I19" s="109"/>
      <c r="J19" s="109"/>
      <c r="K19" s="85" t="s">
        <v>192</v>
      </c>
      <c r="L19" s="85" t="s">
        <v>192</v>
      </c>
      <c r="M19" s="110" t="s">
        <v>193</v>
      </c>
      <c r="N19" s="110" t="s">
        <v>193</v>
      </c>
      <c r="O19" s="118"/>
      <c r="P19" s="119"/>
      <c r="Q19" s="113" t="s">
        <v>567</v>
      </c>
      <c r="R19" s="113" t="s">
        <v>567</v>
      </c>
      <c r="S19" s="114"/>
      <c r="T19" s="115"/>
      <c r="U19" s="115"/>
      <c r="V19" s="115"/>
      <c r="W19" s="115"/>
      <c r="X19" s="115"/>
      <c r="Y19" s="115"/>
      <c r="Z19" s="116"/>
      <c r="AA19" s="117"/>
    </row>
    <row r="20" spans="2:27" x14ac:dyDescent="0.3">
      <c r="B20" s="105" t="s">
        <v>321</v>
      </c>
      <c r="C20" s="106"/>
      <c r="D20" s="106"/>
      <c r="E20" s="107"/>
      <c r="F20" s="107"/>
      <c r="G20" s="108"/>
      <c r="H20" s="108"/>
      <c r="I20" s="109"/>
      <c r="J20" s="109"/>
      <c r="K20" s="85" t="s">
        <v>192</v>
      </c>
      <c r="L20" s="85" t="s">
        <v>192</v>
      </c>
      <c r="M20" s="110" t="s">
        <v>193</v>
      </c>
      <c r="N20" s="110" t="s">
        <v>193</v>
      </c>
      <c r="O20" s="118"/>
      <c r="P20" s="119"/>
      <c r="Q20" s="113" t="s">
        <v>567</v>
      </c>
      <c r="R20" s="113" t="s">
        <v>567</v>
      </c>
      <c r="S20" s="114"/>
      <c r="T20" s="115"/>
      <c r="U20" s="115"/>
      <c r="V20" s="115"/>
      <c r="W20" s="115"/>
      <c r="X20" s="115"/>
      <c r="Y20" s="115"/>
      <c r="Z20" s="116"/>
      <c r="AA20" s="117"/>
    </row>
    <row r="21" spans="2:27" x14ac:dyDescent="0.3">
      <c r="B21" s="105" t="s">
        <v>377</v>
      </c>
      <c r="C21" s="106"/>
      <c r="D21" s="106"/>
      <c r="E21" s="107"/>
      <c r="F21" s="107"/>
      <c r="G21" s="108"/>
      <c r="H21" s="108"/>
      <c r="I21" s="109"/>
      <c r="J21" s="109"/>
      <c r="K21" s="85" t="s">
        <v>192</v>
      </c>
      <c r="L21" s="85" t="s">
        <v>192</v>
      </c>
      <c r="M21" s="110" t="s">
        <v>193</v>
      </c>
      <c r="N21" s="110" t="s">
        <v>193</v>
      </c>
      <c r="O21" s="118"/>
      <c r="P21" s="119"/>
      <c r="Q21" s="113" t="s">
        <v>567</v>
      </c>
      <c r="R21" s="113" t="s">
        <v>567</v>
      </c>
      <c r="S21" s="114"/>
      <c r="T21" s="115"/>
      <c r="U21" s="115"/>
      <c r="V21" s="115"/>
      <c r="W21" s="115"/>
      <c r="X21" s="115"/>
      <c r="Y21" s="115"/>
      <c r="Z21" s="116"/>
      <c r="AA21" s="117"/>
    </row>
    <row r="22" spans="2:27" x14ac:dyDescent="0.3">
      <c r="B22" s="105" t="s">
        <v>378</v>
      </c>
      <c r="C22" s="106"/>
      <c r="D22" s="106"/>
      <c r="E22" s="107"/>
      <c r="F22" s="107"/>
      <c r="G22" s="108"/>
      <c r="H22" s="108"/>
      <c r="I22" s="109"/>
      <c r="J22" s="109"/>
      <c r="K22" s="85" t="s">
        <v>192</v>
      </c>
      <c r="L22" s="85" t="s">
        <v>192</v>
      </c>
      <c r="M22" s="110" t="s">
        <v>193</v>
      </c>
      <c r="N22" s="110" t="s">
        <v>193</v>
      </c>
      <c r="O22" s="118"/>
      <c r="P22" s="119"/>
      <c r="Q22" s="113" t="s">
        <v>567</v>
      </c>
      <c r="R22" s="113" t="s">
        <v>567</v>
      </c>
      <c r="S22" s="114"/>
      <c r="T22" s="115"/>
      <c r="U22" s="115"/>
      <c r="V22" s="115"/>
      <c r="W22" s="115"/>
      <c r="X22" s="115"/>
      <c r="Y22" s="115"/>
      <c r="Z22" s="116"/>
      <c r="AA22" s="117"/>
    </row>
    <row r="23" spans="2:27" x14ac:dyDescent="0.3">
      <c r="B23" s="105" t="s">
        <v>379</v>
      </c>
      <c r="C23" s="106"/>
      <c r="D23" s="106"/>
      <c r="E23" s="107"/>
      <c r="F23" s="107"/>
      <c r="G23" s="108"/>
      <c r="H23" s="108"/>
      <c r="I23" s="109"/>
      <c r="J23" s="109"/>
      <c r="K23" s="85" t="s">
        <v>192</v>
      </c>
      <c r="L23" s="85" t="s">
        <v>192</v>
      </c>
      <c r="M23" s="110" t="s">
        <v>193</v>
      </c>
      <c r="N23" s="110" t="s">
        <v>193</v>
      </c>
      <c r="O23" s="118"/>
      <c r="P23" s="119"/>
      <c r="Q23" s="113" t="s">
        <v>567</v>
      </c>
      <c r="R23" s="113" t="s">
        <v>567</v>
      </c>
      <c r="S23" s="114"/>
      <c r="T23" s="115"/>
      <c r="U23" s="115"/>
      <c r="V23" s="115"/>
      <c r="W23" s="115"/>
      <c r="X23" s="115"/>
      <c r="Y23" s="115"/>
      <c r="Z23" s="116"/>
      <c r="AA23" s="117"/>
    </row>
  </sheetData>
  <sheetProtection password="FDF3" sheet="1" objects="1" scenarios="1"/>
  <dataValidations disablePrompts="1" count="3">
    <dataValidation type="list" showInputMessage="1" showErrorMessage="1" prompt="- bitte wählen -" sqref="K14:L23">
      <formula1>"geplant, ungeplant"</formula1>
    </dataValidation>
    <dataValidation type="list" showInputMessage="1" showErrorMessage="1" prompt="-bitte wählen -" sqref="Q14:R23">
      <formula1>"MS, NS"</formula1>
    </dataValidation>
    <dataValidation type="list" showInputMessage="1" showErrorMessage="1" prompt="- bitte wählen -" sqref="M14:N23">
      <formula1>"atmosphärische Einwirkung, Einwirkung Dritter, höhere Gewalt, Rückwirkstörung, Sonstiges, Zählerwechsel, Zuständigkeitsbereich des Netzbetreibers"</formula1>
    </dataValidation>
  </dataValidations>
  <printOptions horizontalCentered="1"/>
  <pageMargins left="0.23622047244094491" right="0.23622047244094491" top="0.74803149606299213" bottom="0.74803149606299213" header="0.31496062992125984" footer="0.31496062992125984"/>
  <pageSetup paperSize="9" scale="1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pageSetUpPr fitToPage="1"/>
  </sheetPr>
  <dimension ref="B1:H21"/>
  <sheetViews>
    <sheetView showGridLines="0" view="pageBreakPreview" zoomScaleNormal="100" zoomScaleSheetLayoutView="100" workbookViewId="0">
      <selection activeCell="D10" sqref="D10"/>
    </sheetView>
  </sheetViews>
  <sheetFormatPr baseColWidth="10" defaultRowHeight="16.5" x14ac:dyDescent="0.3"/>
  <cols>
    <col min="1" max="1" width="0.625" customWidth="1"/>
    <col min="2" max="2" width="5.375" style="120" customWidth="1"/>
    <col min="3" max="3" width="0.625" style="121" customWidth="1"/>
    <col min="4" max="4" width="30.625" style="120" customWidth="1"/>
    <col min="5" max="5" width="0.625" style="120" customWidth="1"/>
    <col min="6" max="6" width="30.625" style="120" customWidth="1"/>
    <col min="7" max="7" width="0.625" style="120" customWidth="1"/>
    <col min="8" max="8" width="110.125" style="125" customWidth="1"/>
  </cols>
  <sheetData>
    <row r="1" spans="2:8" s="72" customFormat="1" ht="29.25" x14ac:dyDescent="0.3">
      <c r="B1" s="38" t="str">
        <f>Definitionen!B1</f>
        <v>Datenerhebung zur Bestimmung des Qualitätselementes</v>
      </c>
      <c r="C1" s="71"/>
      <c r="D1" s="71"/>
      <c r="E1" s="71"/>
      <c r="F1" s="71"/>
      <c r="G1" s="71"/>
      <c r="H1" s="71"/>
    </row>
    <row r="2" spans="2:8" s="72" customFormat="1" ht="29.25" x14ac:dyDescent="0.3">
      <c r="B2" s="38" t="str">
        <f>Definitionen!B2</f>
        <v>auf Basis der Netzzuverlässigkeit der Elektrizitätsverteilernetzbetreiber nach den §§ 19 und 20 ARegV</v>
      </c>
      <c r="C2" s="71"/>
      <c r="D2" s="71"/>
      <c r="E2" s="71"/>
      <c r="F2" s="71"/>
      <c r="G2" s="71"/>
      <c r="H2" s="71"/>
    </row>
    <row r="3" spans="2:8" x14ac:dyDescent="0.3">
      <c r="B3" s="8"/>
      <c r="C3"/>
      <c r="D3"/>
      <c r="E3"/>
      <c r="F3"/>
      <c r="G3"/>
      <c r="H3"/>
    </row>
    <row r="4" spans="2:8" x14ac:dyDescent="0.3">
      <c r="B4" s="31" t="s">
        <v>383</v>
      </c>
      <c r="C4" s="43"/>
      <c r="D4" s="8"/>
      <c r="E4" s="31" t="s">
        <v>197</v>
      </c>
      <c r="F4" s="31"/>
      <c r="G4" s="31"/>
      <c r="H4" s="1"/>
    </row>
    <row r="5" spans="2:8" x14ac:dyDescent="0.3">
      <c r="B5" s="8"/>
      <c r="C5" s="37"/>
      <c r="D5" s="8"/>
      <c r="E5" s="8"/>
      <c r="F5" s="8"/>
      <c r="G5" s="8"/>
      <c r="H5"/>
    </row>
    <row r="6" spans="2:8" ht="24" x14ac:dyDescent="0.3">
      <c r="B6" s="63" t="s">
        <v>412</v>
      </c>
      <c r="C6" s="44"/>
      <c r="D6" s="36" t="s">
        <v>200</v>
      </c>
      <c r="E6" s="36"/>
      <c r="F6" s="36"/>
      <c r="G6" s="36"/>
      <c r="H6" s="4"/>
    </row>
    <row r="7" spans="2:8" x14ac:dyDescent="0.3">
      <c r="B7" s="64"/>
      <c r="C7" s="37"/>
      <c r="D7" s="8"/>
      <c r="E7" s="8"/>
      <c r="F7" s="8"/>
      <c r="G7" s="8"/>
      <c r="H7"/>
    </row>
    <row r="8" spans="2:8" x14ac:dyDescent="0.3">
      <c r="B8" s="65" t="s">
        <v>201</v>
      </c>
      <c r="C8" s="5"/>
      <c r="D8" s="5" t="s">
        <v>283</v>
      </c>
      <c r="E8" s="5"/>
      <c r="F8" s="57" t="s">
        <v>284</v>
      </c>
      <c r="G8" s="5"/>
      <c r="H8" s="5" t="s">
        <v>202</v>
      </c>
    </row>
    <row r="9" spans="2:8" x14ac:dyDescent="0.3">
      <c r="B9" s="64"/>
      <c r="C9" s="37"/>
      <c r="D9" s="8"/>
      <c r="E9" s="8"/>
      <c r="F9" s="8"/>
      <c r="G9" s="8"/>
      <c r="H9"/>
    </row>
    <row r="10" spans="2:8" x14ac:dyDescent="0.3">
      <c r="B10" s="126" t="s">
        <v>510</v>
      </c>
      <c r="D10" s="127"/>
      <c r="F10" s="127"/>
      <c r="H10" s="127"/>
    </row>
    <row r="11" spans="2:8" x14ac:dyDescent="0.3">
      <c r="B11" s="126" t="s">
        <v>511</v>
      </c>
      <c r="D11" s="127"/>
      <c r="F11" s="127"/>
      <c r="H11" s="127"/>
    </row>
    <row r="12" spans="2:8" x14ac:dyDescent="0.3">
      <c r="B12" s="126" t="s">
        <v>512</v>
      </c>
      <c r="D12" s="127"/>
      <c r="F12" s="127"/>
      <c r="H12" s="127"/>
    </row>
    <row r="13" spans="2:8" x14ac:dyDescent="0.3">
      <c r="B13" s="126" t="s">
        <v>513</v>
      </c>
      <c r="D13" s="127"/>
      <c r="F13" s="127"/>
      <c r="H13" s="127"/>
    </row>
    <row r="14" spans="2:8" x14ac:dyDescent="0.3">
      <c r="B14" s="126" t="s">
        <v>514</v>
      </c>
      <c r="D14" s="127"/>
      <c r="F14" s="127"/>
      <c r="H14" s="127"/>
    </row>
    <row r="15" spans="2:8" x14ac:dyDescent="0.3">
      <c r="B15" s="126" t="s">
        <v>515</v>
      </c>
      <c r="D15" s="127"/>
      <c r="F15" s="127"/>
      <c r="H15" s="127"/>
    </row>
    <row r="16" spans="2:8" x14ac:dyDescent="0.3">
      <c r="B16" s="126" t="s">
        <v>516</v>
      </c>
      <c r="D16" s="127"/>
      <c r="F16" s="127"/>
      <c r="H16" s="127"/>
    </row>
    <row r="17" spans="2:8" x14ac:dyDescent="0.3">
      <c r="B17" s="126" t="s">
        <v>517</v>
      </c>
      <c r="D17" s="127"/>
      <c r="F17" s="127"/>
      <c r="H17" s="127"/>
    </row>
    <row r="18" spans="2:8" x14ac:dyDescent="0.3">
      <c r="B18" s="126" t="s">
        <v>518</v>
      </c>
      <c r="D18" s="127"/>
      <c r="F18" s="127"/>
      <c r="H18" s="127"/>
    </row>
    <row r="19" spans="2:8" x14ac:dyDescent="0.3">
      <c r="B19" s="126" t="s">
        <v>519</v>
      </c>
      <c r="D19" s="127"/>
      <c r="F19" s="127"/>
      <c r="H19" s="127"/>
    </row>
    <row r="20" spans="2:8" x14ac:dyDescent="0.3">
      <c r="B20" s="126" t="s">
        <v>520</v>
      </c>
      <c r="D20" s="127"/>
      <c r="F20" s="127"/>
      <c r="H20" s="127"/>
    </row>
    <row r="21" spans="2:8" x14ac:dyDescent="0.3">
      <c r="B21" s="126" t="s">
        <v>521</v>
      </c>
      <c r="D21" s="127"/>
      <c r="F21" s="127"/>
      <c r="H21" s="127"/>
    </row>
  </sheetData>
  <sheetProtection password="FDF3" sheet="1" objects="1" scenarios="1"/>
  <printOptions horizontalCentered="1"/>
  <pageMargins left="0.23622047244094491" right="0.23622047244094491" top="0.74803149606299213" bottom="0.7480314960629921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Definitionen</vt:lpstr>
      <vt:lpstr>VNB-Angaben</vt:lpstr>
      <vt:lpstr>VU_2016</vt:lpstr>
      <vt:lpstr>VU_2017</vt:lpstr>
      <vt:lpstr>Erläuterungen</vt:lpstr>
      <vt:lpstr>Definitionen!Druckbereich</vt:lpstr>
      <vt:lpstr>Erläuterungen!Druckbereich</vt:lpstr>
      <vt:lpstr>'VNB-Angaben'!Druckbereich</vt:lpstr>
      <vt:lpstr>VU_2016!Druckbereich</vt:lpstr>
      <vt:lpstr>VU_2017!Druckbereich</vt:lpstr>
      <vt:lpstr>'VNB-Angaben'!Drucktitel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2018-02-19T10:37:29Z</dcterms:created>
  <dcterms:modified xsi:type="dcterms:W3CDTF">2018-02-21T08:59:14Z</dcterms:modified>
</cp:coreProperties>
</file>